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8" activeTab="8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支出预算表06" sheetId="10" r:id="rId10"/>
    <sheet name="部门政府采购预算表07" sheetId="11" r:id="rId11"/>
    <sheet name="部门政府购买服务预算表08" sheetId="12" r:id="rId12"/>
    <sheet name="对下转移支付预算表09-1" sheetId="13" r:id="rId13"/>
    <sheet name="对下转移支付绩效目标表09-2" sheetId="14" r:id="rId14"/>
    <sheet name="新增资产配置表10" sheetId="15" r:id="rId15"/>
    <sheet name="上级转移支付补助项目支出预算表11" sheetId="16" r:id="rId16"/>
    <sheet name="部门项目中期规划预算表12" sheetId="17" r:id="rId17"/>
  </sheets>
  <definedNames>
    <definedName name="_xlnm.Print_Titles" localSheetId="3">'部门财政拨款收支预算总表02-1'!$1:$6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部门政府性基金预算支出预算表06!$1:$6</definedName>
    <definedName name="_xlnm.Print_Titles" localSheetId="14">新增资产配置表10!$1:$6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<sst xmlns="http://schemas.openxmlformats.org/spreadsheetml/2006/main" count="1869" uniqueCount="556">
  <si>
    <t>预算01-1表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</si>
  <si>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</si>
  <si>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</si>
  <si>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</si>
  <si>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</si>
  <si>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</si>
  <si>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</si>
  <si>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</si>
  <si>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</si>
  <si>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</si>
  <si>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</si>
  <si>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五、单位资金收入</t>
  </si>
  <si>
    <t xml:space="preserve">  (一)事业收入</t>
  </si>
  <si>
    <t xml:space="preserve">  (二)事业单位经营收入</t>
  </si>
  <si>
    <t xml:space="preserve">  (三)上级补助收入</t>
  </si>
  <si>
    <t xml:space="preserve">  (四)附属单位上缴收入</t>
  </si>
  <si>
    <t xml:space="preserve">  (五)其他收入</t>
  </si>
  <si>
    <t>本年收入合计</t>
  </si>
  <si>
    <t>本年支出合计</t>
  </si>
  <si>
    <t>上年结转结余</t>
  </si>
  <si>
    <t>年终结转结余</t>
  </si>
  <si>
    <t>（一）财政拨款结转结余</t>
  </si>
  <si>
    <t>（二）使用非财政拨款结余</t>
  </si>
  <si>
    <t>（二）非财政拨款结余</t>
  </si>
  <si>
    <t>收  入  总  计</t>
  </si>
  <si>
    <t>支 出 总 计</t>
  </si>
  <si>
    <t>预算01-2表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</si>
  <si>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</si>
  <si>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</si>
  <si>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</si>
  <si>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</si>
  <si>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</si>
  <si>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</si>
  <si>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</si>
  <si>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</si>
  <si>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</si>
  <si>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</si>
  <si>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</si>
  <si>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</si>
  <si>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</si>
  <si>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</si>
  <si>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</si>
  <si>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</si>
  <si>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131024</t>
  </si>
  <si>
    <t>景洪市中傣医医院</t>
  </si>
  <si>
    <t>预算01-3表</t>
  </si>
  <si>
    <t>科目编码</t>
  </si>
  <si>
    <t>科目名称</t>
  </si>
  <si>
    <t>基本支出</t>
  </si>
  <si>
    <t>项目支出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</si>
  <si>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</si>
  <si>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</si>
  <si>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</si>
  <si>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</si>
  <si>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</si>
  <si>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</si>
  <si>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</si>
  <si>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</si>
  <si>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</si>
  <si>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</si>
  <si>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</si>
  <si>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</si>
  <si>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</si>
  <si>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</si>
  <si>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</si>
  <si>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</si>
  <si>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</si>
  <si>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20808</t>
  </si>
  <si>
    <t>抚恤</t>
  </si>
  <si>
    <t>2080801</t>
  </si>
  <si>
    <t>死亡抚恤</t>
  </si>
  <si>
    <t>210</t>
  </si>
  <si>
    <t>卫生健康支出</t>
  </si>
  <si>
    <t>21002</t>
  </si>
  <si>
    <t>公立医院</t>
  </si>
  <si>
    <t>2100202</t>
  </si>
  <si>
    <t>中医（民族）医院</t>
  </si>
  <si>
    <t>2100203</t>
  </si>
  <si>
    <t>传染病医院</t>
  </si>
  <si>
    <t>21004</t>
  </si>
  <si>
    <t>公共卫生</t>
  </si>
  <si>
    <t>2100408</t>
  </si>
  <si>
    <t>基本公共卫生服务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</si>
  <si>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</si>
  <si>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</si>
  <si>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</si>
  <si>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</si>
  <si>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</si>
  <si>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</si>
  <si>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</si>
  <si>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</si>
  <si>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</si>
  <si>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</si>
  <si>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</si>
  <si>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</si>
  <si>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</si>
  <si>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</si>
  <si>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</si>
  <si>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</si>
  <si>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</si>
  <si>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</si>
  <si>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</si>
  <si>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</si>
  <si>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</si>
  <si>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</si>
  <si>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</si>
  <si>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</si>
  <si>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</si>
  <si>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</si>
  <si>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部门预算支出功能分类科目</t>
  </si>
  <si>
    <t>人员经费</t>
  </si>
  <si>
    <t>公用经费</t>
  </si>
  <si>
    <t>1</t>
  </si>
  <si>
    <t>2</t>
  </si>
  <si>
    <t>3</t>
  </si>
  <si>
    <t>5</t>
  </si>
  <si>
    <t>6</t>
  </si>
  <si>
    <t>7</t>
  </si>
  <si>
    <t>预算03表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</si>
  <si>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</si>
  <si>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</si>
  <si>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</si>
  <si>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</si>
  <si>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</si>
  <si>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</si>
  <si>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</si>
  <si>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说明：本单位无此公开事项。</t>
  </si>
  <si>
    <t>预算04表</t>
  </si>
  <si>
    <t>单位名称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</si>
  <si>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</si>
  <si>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</si>
  <si>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</si>
  <si>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</si>
  <si>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</si>
  <si>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</si>
  <si>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</si>
  <si>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</si>
  <si>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</si>
  <si>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</si>
  <si>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已预拨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</si>
  <si>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</si>
  <si>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</si>
  <si>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</si>
  <si>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</si>
  <si>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</si>
  <si>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</si>
  <si>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532801221100000544055</t>
  </si>
  <si>
    <t>公立医院财政补助资金（工资）</t>
  </si>
  <si>
    <t>30101</t>
  </si>
  <si>
    <t>基本工资</t>
  </si>
  <si>
    <t>30107</t>
  </si>
  <si>
    <t>绩效工资</t>
  </si>
  <si>
    <t>532801221100000544072</t>
  </si>
  <si>
    <t>公立医院财政补助资金（保险）</t>
  </si>
  <si>
    <t>30108</t>
  </si>
  <si>
    <t>机关事业单位基本养老保险缴费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</si>
  <si>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</si>
  <si>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</si>
  <si>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</si>
  <si>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</si>
  <si>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</si>
  <si>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</si>
  <si>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532801221100000544074</t>
  </si>
  <si>
    <t>离退休人员支出</t>
  </si>
  <si>
    <t>30302</t>
  </si>
  <si>
    <t>退休费</t>
  </si>
  <si>
    <t>532801221100000544433</t>
  </si>
  <si>
    <t>社会保障缴费</t>
  </si>
  <si>
    <t>532801231100001427308</t>
  </si>
  <si>
    <t>s机关事业单位职工遗属生活补助资金</t>
  </si>
  <si>
    <t>30305</t>
  </si>
  <si>
    <t>生活补助</t>
  </si>
  <si>
    <t>532801241100002387025</t>
  </si>
  <si>
    <t>□东风农场医院退休专业技术人员市级配套专项资金</t>
  </si>
  <si>
    <t>532801241100002406461</t>
  </si>
  <si>
    <t>事业收入（人员类）专项资金</t>
  </si>
  <si>
    <t>30199</t>
  </si>
  <si>
    <t>其他工资福利支出</t>
  </si>
  <si>
    <t>532801241100002689017</t>
  </si>
  <si>
    <t>事业收入（编内人员工资）专项资金</t>
  </si>
  <si>
    <t>30102</t>
  </si>
  <si>
    <t>津贴补贴</t>
  </si>
  <si>
    <t>532801241100002689334</t>
  </si>
  <si>
    <t>事业收入（社会保障缴费）专项资金</t>
  </si>
  <si>
    <t>532801241100002689524</t>
  </si>
  <si>
    <t>事业收入（职业年金）专项资金</t>
  </si>
  <si>
    <t>30109</t>
  </si>
  <si>
    <t>职业年金缴费</t>
  </si>
  <si>
    <t>532801241100002689574</t>
  </si>
  <si>
    <t>事业收入（住房公积金）专项资金</t>
  </si>
  <si>
    <t>30113</t>
  </si>
  <si>
    <t>532801241100002690126</t>
  </si>
  <si>
    <t>事业收入（对个人和家庭的补助）专项资金</t>
  </si>
  <si>
    <t>30399</t>
  </si>
  <si>
    <t>其他对个人和家庭的补助</t>
  </si>
  <si>
    <t>预算05-1表</t>
  </si>
  <si>
    <t>项目分类</t>
  </si>
  <si>
    <t>项目单位</t>
  </si>
  <si>
    <t>经济科目编码</t>
  </si>
  <si>
    <t>经济科目名称</t>
  </si>
  <si>
    <t>本年拨款</t>
  </si>
  <si>
    <t>其中：本次下达</t>
  </si>
  <si>
    <t>□取消药品加成财政补助资金</t>
  </si>
  <si>
    <t>313 事业发展类</t>
  </si>
  <si>
    <t>532801221100000440726</t>
  </si>
  <si>
    <t>30218</t>
  </si>
  <si>
    <t>专用材料费</t>
  </si>
  <si>
    <t>事业收入专项资金</t>
  </si>
  <si>
    <t>532801231100001541006</t>
  </si>
  <si>
    <t>30201</t>
  </si>
  <si>
    <t>办公费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</si>
  <si>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</si>
  <si>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</si>
  <si>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</si>
  <si>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</si>
  <si>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</si>
  <si>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</si>
  <si>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</si>
  <si>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</si>
  <si>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</si>
  <si>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</si>
  <si>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30213</t>
  </si>
  <si>
    <t>维修（护）费</t>
  </si>
  <si>
    <t>30216</t>
  </si>
  <si>
    <t>培训费</t>
  </si>
  <si>
    <t>30227</t>
  </si>
  <si>
    <t>委托业务费</t>
  </si>
  <si>
    <t>30228</t>
  </si>
  <si>
    <t>工会经费</t>
  </si>
  <si>
    <t>30239</t>
  </si>
  <si>
    <t>其他交通费用</t>
  </si>
  <si>
    <t>30299</t>
  </si>
  <si>
    <t>其他商品和服务支出</t>
  </si>
  <si>
    <t>31001</t>
  </si>
  <si>
    <t>房屋建筑物购建</t>
  </si>
  <si>
    <t>31002</t>
  </si>
  <si>
    <t>办公设备购置</t>
  </si>
  <si>
    <t>31003</t>
  </si>
  <si>
    <t>专用设备购置</t>
  </si>
  <si>
    <t>31007</t>
  </si>
  <si>
    <t>信息网络及软件购置更新</t>
  </si>
  <si>
    <t>30226</t>
  </si>
  <si>
    <t>劳务费</t>
  </si>
  <si>
    <t>□从业人员预防性健康体检专项资金</t>
  </si>
  <si>
    <t>311 专项业务类</t>
  </si>
  <si>
    <t>532801241100002505609</t>
  </si>
  <si>
    <t>预算05-2表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</si>
  <si>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</si>
  <si>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</si>
  <si>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</si>
  <si>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</si>
  <si>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</si>
  <si>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</si>
  <si>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</si>
  <si>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</si>
  <si>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</si>
  <si>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</si>
  <si>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根据《中华人民共和国预算法》及其实施条例，《国务院关于进一步深化预算管理制度改革的意见》（国发〔2021〕5号） 和财政部预算管理一体化业务规范要求，为加强单位资金管理， 硬化预算约束，有非财政性资金的预算单位需指定一个单位资金收支专用存款账户，依法依规取得的非财政性资金收支全部纳入专用账户。基本建立具有中国特色的权责清晰、管理科学、治理完善、运行高效、监督有力的现代医院管理制度，建立维护公益性、调动积极性、确实提高公立医院服务能力。根据景财库〔2021〕71号文项目总金额为53528717.9元.1.主要用于人才培养、专用材料支出、医疗专用设备的购置
2.进一步提高医院综合实力、应对重大风险的能力。</t>
  </si>
  <si>
    <t>产出指标</t>
  </si>
  <si>
    <t>数量指标</t>
  </si>
  <si>
    <t>自有专项资金经费受益人数</t>
  </si>
  <si>
    <t>&gt;=</t>
  </si>
  <si>
    <t>242</t>
  </si>
  <si>
    <t>人</t>
  </si>
  <si>
    <t>定量指标</t>
  </si>
  <si>
    <t>自有专项经费受益的职工人数</t>
  </si>
  <si>
    <t>质量指标</t>
  </si>
  <si>
    <t>保障日常公用支出</t>
  </si>
  <si>
    <t>=</t>
  </si>
  <si>
    <t>100</t>
  </si>
  <si>
    <t>%</t>
  </si>
  <si>
    <t>保障卫生院日常公用支出，基本设施设备运行，不因资金短缺而影响卫生院的运转及发展。</t>
  </si>
  <si>
    <t>效益指标</t>
  </si>
  <si>
    <t>社会效益</t>
  </si>
  <si>
    <t>提高居民健康生活水平</t>
  </si>
  <si>
    <t>有所提高</t>
  </si>
  <si>
    <t>是/否</t>
  </si>
  <si>
    <t>定性指标</t>
  </si>
  <si>
    <t>减轻乡镇卫生院的运行压力，实现卫生事业的可持续发展</t>
  </si>
  <si>
    <t>可持续影响</t>
  </si>
  <si>
    <t>长效运行机制</t>
  </si>
  <si>
    <t>是否有保障项目实施或维持其效果的长效机制。</t>
  </si>
  <si>
    <t>满意度指标</t>
  </si>
  <si>
    <t>服务对象满意度</t>
  </si>
  <si>
    <t>职工满意度</t>
  </si>
  <si>
    <t>95</t>
  </si>
  <si>
    <t>职工对项目实施的满意程度</t>
  </si>
  <si>
    <t>根据《关于进一步规范公共场所从业人员预防性体检工作的通知》西卫计发[2018]188号、《景洪市人民政府关于从业人员预防性体检补助的批复》景政复〔2023〕828号文件精神，为了达到什么为切实减轻企业和个人负担，促进实体经济发展。实现对景讷乡相关行业用人单位从业人员进行免费预防性健康检查，对景讷乡辖区从业人员开展预防性健康体检工作，加强政策宣传，推动从业人员健康体检工作任务及政策落实，全面提升健康体检工作服务能力、工作水平及群众满意度，有效防止公共场所传染性疾病的发生和传播。资金拨付以年度结算为主，预拨相结合的方式，由公共卫生可提出补助申请，财务室对相关资料进行审核后，根据免费体检人数据实结算补助。按照健康证办理人数（人）78.64元/人，我院预计办理健康证人数600人，预算2024年业人员预防性健康体检专项资金47184元。</t>
  </si>
  <si>
    <t>从业人员健康体检率</t>
  </si>
  <si>
    <t>从业人员健康体检率=已进行健康体检的从业人员/从业人员总数*100%</t>
  </si>
  <si>
    <t>健康证发放准确率</t>
  </si>
  <si>
    <t>健康证发放准确率=健康证准确发放数/健康证发放总数*100%
通过健康体检符合健康证发放要求为准确
通过健康体检符合健康证发放要求为准确</t>
  </si>
  <si>
    <t>保障社会人员安全</t>
  </si>
  <si>
    <t>保障</t>
  </si>
  <si>
    <t>酒店KTV等公共场所健康证合格率100%</t>
  </si>
  <si>
    <t>降低传染病的发病率</t>
  </si>
  <si>
    <t>85</t>
  </si>
  <si>
    <t>实施该项目降低传染病的发病率</t>
  </si>
  <si>
    <t>基层群众满意度</t>
  </si>
  <si>
    <t>基层群众满意度达95%以上</t>
  </si>
  <si>
    <t>根据景政办发【2017】192号文件，以2017年8月26日统一的时间节点，实行药品零差率销售，同步调整医疗服务价格。认真总结公立医院综合改革取得的成效、经验、存在的困难和问题，在2023年不断提高财政资金使用效益，达到弥补取消药品加成的损失。</t>
  </si>
  <si>
    <t>支付药品款</t>
  </si>
  <si>
    <t>批次</t>
  </si>
  <si>
    <t>支付药品款，用于弥补取消药品加成减少的收入。</t>
  </si>
  <si>
    <t>兑现率</t>
  </si>
  <si>
    <t>兑现率=购药款/指标值*100%</t>
  </si>
  <si>
    <t>时效指标</t>
  </si>
  <si>
    <t>项目完成及时性</t>
  </si>
  <si>
    <t>项目截止时间2023年12月31日</t>
  </si>
  <si>
    <t>医疗服务水平</t>
  </si>
  <si>
    <t>有所提升/提高</t>
  </si>
  <si>
    <t>患者对医疗服务工作的满意度情况</t>
  </si>
  <si>
    <t>群众满意度</t>
  </si>
  <si>
    <t>90</t>
  </si>
  <si>
    <t>职工对该补助的满意程度</t>
  </si>
  <si>
    <t>预算06表</t>
  </si>
  <si>
    <t>政府性基金预算支出预算表</t>
  </si>
  <si>
    <t>本年政府性基金预算支出</t>
  </si>
  <si>
    <t>预算07表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</si>
  <si>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</si>
  <si>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</si>
  <si>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</si>
  <si>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</si>
  <si>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</si>
  <si>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</si>
  <si>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</si>
  <si>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</si>
  <si>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</si>
  <si>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台式电脑</t>
  </si>
  <si>
    <t>A02010105 台式计算机</t>
  </si>
  <si>
    <t>台</t>
  </si>
  <si>
    <t>笔记本电脑</t>
  </si>
  <si>
    <t>A02010108 便携式计算机</t>
  </si>
  <si>
    <t>投影仪</t>
  </si>
  <si>
    <t>A02020200 投影仪</t>
  </si>
  <si>
    <t>打印复印一体机</t>
  </si>
  <si>
    <t>A02020400 多功能一体机</t>
  </si>
  <si>
    <t>单反数码相机</t>
  </si>
  <si>
    <t>A02020501 数字照相机</t>
  </si>
  <si>
    <t>打印机</t>
  </si>
  <si>
    <t>A02021000 打印机</t>
  </si>
  <si>
    <t>电脑显示器</t>
  </si>
  <si>
    <t>A02021104 液晶显示器</t>
  </si>
  <si>
    <t>个</t>
  </si>
  <si>
    <t>壁挂空调</t>
  </si>
  <si>
    <t>A02061804 空调机</t>
  </si>
  <si>
    <t>立式空调</t>
  </si>
  <si>
    <t>办公桌</t>
  </si>
  <si>
    <t>A05010201 办公桌</t>
  </si>
  <si>
    <t>张</t>
  </si>
  <si>
    <t>办公椅</t>
  </si>
  <si>
    <t>A05010301 办公椅</t>
  </si>
  <si>
    <t>把</t>
  </si>
  <si>
    <t>文件柜</t>
  </si>
  <si>
    <t>A05010502 文件柜</t>
  </si>
  <si>
    <t>保安、保洁外包费用</t>
  </si>
  <si>
    <t>C21040001 物业管理服务</t>
  </si>
  <si>
    <t>批</t>
  </si>
  <si>
    <t>救护车保养和维修费用</t>
  </si>
  <si>
    <t>C23120300 车辆维修和保养服务</t>
  </si>
  <si>
    <t>年</t>
  </si>
  <si>
    <t>救护车燃油费</t>
  </si>
  <si>
    <t>C23120302 车辆加油、添加燃料服务</t>
  </si>
  <si>
    <t>升</t>
  </si>
  <si>
    <t>预算08表</t>
  </si>
  <si>
    <t>政府购买服务项目</t>
  </si>
  <si>
    <t>政府购买服务目录</t>
  </si>
  <si>
    <t>预算09-1表</t>
  </si>
  <si>
    <t>2025年对下转移支付预算表</t>
  </si>
  <si>
    <t>单位名称（项目）</t>
  </si>
  <si>
    <t>地区</t>
  </si>
  <si>
    <t>政府性基金</t>
  </si>
  <si>
    <t>预算09-2表</t>
  </si>
  <si>
    <t>2025年对下转移支付绩效目标表</t>
  </si>
  <si>
    <t>预算10表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</si>
  <si>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</si>
  <si>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</si>
  <si>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</si>
  <si>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</si>
  <si>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</si>
  <si>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</si>
  <si>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</si>
  <si>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A02 设备</t>
  </si>
  <si>
    <t>A02010299 其他网络设备</t>
  </si>
  <si>
    <t>服务器</t>
  </si>
  <si>
    <t>A02010499 其他终端设备</t>
  </si>
  <si>
    <t>医保刷脸终端</t>
  </si>
  <si>
    <t>A02010508 移动存储设备</t>
  </si>
  <si>
    <t>移动硬盘</t>
  </si>
  <si>
    <t>A02019900 其他信息化设备</t>
  </si>
  <si>
    <t>传染病VPN、U盾</t>
  </si>
  <si>
    <t>件</t>
  </si>
  <si>
    <t>A02020504 专用照相机</t>
  </si>
  <si>
    <t>A02021003 A4黑白打印机</t>
  </si>
  <si>
    <t>A02021007 条码打印机</t>
  </si>
  <si>
    <t>条码打印机</t>
  </si>
  <si>
    <t>A02021109 键盘</t>
  </si>
  <si>
    <t>键盘、鼠标</t>
  </si>
  <si>
    <t>套</t>
  </si>
  <si>
    <t>A02021199 其他输入输出设备</t>
  </si>
  <si>
    <t>显示器</t>
  </si>
  <si>
    <t>A02029900 其他办公设备</t>
  </si>
  <si>
    <t>看片专用显示竖屏</t>
  </si>
  <si>
    <t>A02091107 视频监控设备</t>
  </si>
  <si>
    <t>监控</t>
  </si>
  <si>
    <t>A02320100 手术器械</t>
  </si>
  <si>
    <t>医用骨科电钻</t>
  </si>
  <si>
    <t>手术各类器械</t>
  </si>
  <si>
    <t>施夹钳（大号）</t>
  </si>
  <si>
    <t>输尿管取石钳</t>
  </si>
  <si>
    <t>高频电刀</t>
  </si>
  <si>
    <t>A02320200 普通诊察器械</t>
  </si>
  <si>
    <t>医用冲洗器</t>
  </si>
  <si>
    <t>检眼镜</t>
  </si>
  <si>
    <t>洗眼器</t>
  </si>
  <si>
    <t>电子体温枪</t>
  </si>
  <si>
    <t>电子血压计</t>
  </si>
  <si>
    <t>裂隙灯</t>
  </si>
  <si>
    <t>A02320300 医用电子生理参数检测仪器设备</t>
  </si>
  <si>
    <t>便携式多参数监护仪</t>
  </si>
  <si>
    <t>便携式多参数监护仪（新生儿）</t>
  </si>
  <si>
    <t>动态血压</t>
  </si>
  <si>
    <t>坐式体重秤</t>
  </si>
  <si>
    <t>多道心电图机</t>
  </si>
  <si>
    <t>婴儿电子称体重称身高称</t>
  </si>
  <si>
    <t>心电图机</t>
  </si>
  <si>
    <t>心电监护仪</t>
  </si>
  <si>
    <t>数字十二道心电图机</t>
  </si>
  <si>
    <t>数字式十二道心电图机</t>
  </si>
  <si>
    <t>监护仪</t>
  </si>
  <si>
    <t>肺功能测试系统</t>
  </si>
  <si>
    <t>A02320400 医用光学仪器</t>
  </si>
  <si>
    <t>眼底照相机</t>
  </si>
  <si>
    <t>A02320500 医用超声波仪器及设备</t>
  </si>
  <si>
    <t>F2超声多普勒胎儿监护仪</t>
  </si>
  <si>
    <t>便携式彩色多普勒超声系统</t>
  </si>
  <si>
    <t>全数字高档彩色多普勒超声诊断仪</t>
  </si>
  <si>
    <t>超声波治疗仪</t>
  </si>
  <si>
    <t>A02320600 医用激光仪器及设备</t>
  </si>
  <si>
    <t>医用钬激光治疗机</t>
  </si>
  <si>
    <t>A02320700 医用内窥镜</t>
  </si>
  <si>
    <t>电子喉镜</t>
  </si>
  <si>
    <t>电子视频喉镜</t>
  </si>
  <si>
    <t>电子阴道镜</t>
  </si>
  <si>
    <t>麻醉视频喉镜</t>
  </si>
  <si>
    <t>A02320800 物理治疗、康复及体育治疗仪器设备</t>
  </si>
  <si>
    <t>中医封包综合治疗仪</t>
  </si>
  <si>
    <t>产后康复治疗仪</t>
  </si>
  <si>
    <t>普通火罐</t>
  </si>
  <si>
    <t>电动牵引床</t>
  </si>
  <si>
    <t>电子足浴桶</t>
  </si>
  <si>
    <t>电针仪</t>
  </si>
  <si>
    <t>红外线治疗仪</t>
  </si>
  <si>
    <t>A02320900 中医器械设备</t>
  </si>
  <si>
    <t>中药熏蒸机</t>
  </si>
  <si>
    <t>密闭煎药机</t>
  </si>
  <si>
    <t>A02321200 医用X线诊断设备</t>
  </si>
  <si>
    <t>DR</t>
  </si>
  <si>
    <t>数字成像系统DR</t>
  </si>
  <si>
    <t>A02321700 医用射线防护设备</t>
  </si>
  <si>
    <t>铅衣</t>
  </si>
  <si>
    <t>A02321900 临床检验设备</t>
  </si>
  <si>
    <t>BaSo离心机</t>
  </si>
  <si>
    <t>低速离心机</t>
  </si>
  <si>
    <t>全自动生化分析仪</t>
  </si>
  <si>
    <t>全自动血液分析仪</t>
  </si>
  <si>
    <t>电动离心机</t>
  </si>
  <si>
    <t>A02322000 药房设备及器具</t>
  </si>
  <si>
    <t>十功能自动煎药机</t>
  </si>
  <si>
    <t>A02322500 急救和生命支持设备</t>
  </si>
  <si>
    <t>便携式心脏除颤仪</t>
  </si>
  <si>
    <t>洗胃机</t>
  </si>
  <si>
    <t>转运呼吸机</t>
  </si>
  <si>
    <t>A02322800 消毒灭菌设备及器具</t>
  </si>
  <si>
    <t>移动式紫外线消毒车</t>
  </si>
  <si>
    <t>紫外线灯</t>
  </si>
  <si>
    <t>A02322900 医用低温、冷疗设备</t>
  </si>
  <si>
    <t>冰冻血浆解冻箱</t>
  </si>
  <si>
    <t>A02323300 口腔设备及器械</t>
  </si>
  <si>
    <t>CBCT（牙片机）</t>
  </si>
  <si>
    <t>口腔X线牙片机（不可移动）</t>
  </si>
  <si>
    <t>口腔不锈钢治疗推车</t>
  </si>
  <si>
    <t>口腔携热头</t>
  </si>
  <si>
    <t>口腔科助手/护士升降椅</t>
  </si>
  <si>
    <t>根管测量仪</t>
  </si>
  <si>
    <t>根管荡洗机</t>
  </si>
  <si>
    <t>根管预备机/机扩仪</t>
  </si>
  <si>
    <t>热牙胶充填仪</t>
  </si>
  <si>
    <t>牙科塑封机</t>
  </si>
  <si>
    <t>牙科气泵空压机无油静音</t>
  </si>
  <si>
    <t>牙科注油机</t>
  </si>
  <si>
    <t>蒸馏水机</t>
  </si>
  <si>
    <t>超声洁牙手机</t>
  </si>
  <si>
    <t>高速牙科手机（儿牙手机）</t>
  </si>
  <si>
    <t>A02323500 医疗设备零部件</t>
  </si>
  <si>
    <t>打磨机</t>
  </si>
  <si>
    <t>A02329900 其他医疗设备</t>
  </si>
  <si>
    <t>中药熏蒸床</t>
  </si>
  <si>
    <t>全功能护理模拟人</t>
  </si>
  <si>
    <t>六通道注射泵</t>
  </si>
  <si>
    <t>医用医疗不锈钢治疗推车（加长加大号）</t>
  </si>
  <si>
    <t>医用握力计</t>
  </si>
  <si>
    <t>医用暖风机</t>
  </si>
  <si>
    <t>可移动病床</t>
  </si>
  <si>
    <t>多道注射泵</t>
  </si>
  <si>
    <t>封口机</t>
  </si>
  <si>
    <t>床头氧装置</t>
  </si>
  <si>
    <t>微量注射泵双通道</t>
  </si>
  <si>
    <t>手动轮椅</t>
  </si>
  <si>
    <t>手持式血气分析仪</t>
  </si>
  <si>
    <t>气垫床</t>
  </si>
  <si>
    <t>治疗盘（304托盘带内衬有瓶）</t>
  </si>
  <si>
    <t>治疗车</t>
  </si>
  <si>
    <t>辆</t>
  </si>
  <si>
    <t>注射泵</t>
  </si>
  <si>
    <t>温湿度计</t>
  </si>
  <si>
    <t>直流电离子导入治疗仪</t>
  </si>
  <si>
    <t>磁振热治疗仪</t>
  </si>
  <si>
    <t>空气波压力循环治疗仪</t>
  </si>
  <si>
    <t>经皮测黄疸仪</t>
  </si>
  <si>
    <t>胎心监测仪</t>
  </si>
  <si>
    <t>腿浴治疗器</t>
  </si>
  <si>
    <t>臀式电子血压计</t>
  </si>
  <si>
    <t>输尿管硬镜系统（纤维输尿管肾镜）</t>
  </si>
  <si>
    <t>输尿管软镜系统</t>
  </si>
  <si>
    <t>输液泵</t>
  </si>
  <si>
    <t>A08 无形资产</t>
  </si>
  <si>
    <t>A08060302 支撑软件</t>
  </si>
  <si>
    <t>外网专线</t>
  </si>
  <si>
    <t>A08060303 应用软件</t>
  </si>
  <si>
    <t>DRG精益运营管理系统</t>
  </si>
  <si>
    <t>OA系统</t>
  </si>
  <si>
    <t>信息系统接口包干</t>
  </si>
  <si>
    <t>全面预算管理系统</t>
  </si>
  <si>
    <t>医院感染监控管理系统</t>
  </si>
  <si>
    <t>微信公众号及视频号管理费</t>
  </si>
  <si>
    <t>机房防火墙升级维护</t>
  </si>
  <si>
    <t>用友财务软件维护费</t>
  </si>
  <si>
    <t>等保测评</t>
  </si>
  <si>
    <t>誉方医院绩效管理系统维护费</t>
  </si>
  <si>
    <t>防统方系统</t>
  </si>
  <si>
    <t>A08060399 其他计算机软件</t>
  </si>
  <si>
    <t>医保专线</t>
  </si>
  <si>
    <t>座机通信费</t>
  </si>
  <si>
    <t>绩效优化管理系统</t>
  </si>
  <si>
    <t>药品溯源码扫码设备及平台</t>
  </si>
  <si>
    <t>财务专线</t>
  </si>
  <si>
    <t>阳光病房收视费</t>
  </si>
  <si>
    <t>预算11表</t>
  </si>
  <si>
    <t>上级补助</t>
  </si>
  <si>
    <t>预算12表</t>
  </si>
  <si>
    <t>项目级次</t>
  </si>
  <si>
    <t>2025年</t>
  </si>
  <si>
    <t>2026年</t>
  </si>
  <si>
    <t>2027年</t>
  </si>
  <si>
    <t>本级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</si>
</sst>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/mm/dd"/>
    <numFmt numFmtId="179" formatCode="yyyy/mm/dd\ hh:mm:ss"/>
    <numFmt numFmtId="180" formatCode="#,##0;\-#,##0;;@"/>
  </numFmts>
  <fonts count="44">
    <font>
      <sz val="9"/>
      <color rgb="FF000000"/>
      <name val="宋体"/>
      <charset val="134"/>
    </font>
    <font>
      <sz val="1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color rgb="FF000000"/>
      <name val="SimSun"/>
      <charset val="134"/>
    </font>
    <font>
      <b/>
      <sz val="21"/>
      <color rgb="FF000000"/>
      <name val="SimSun"/>
      <charset val="134"/>
    </font>
    <font>
      <sz val="11.25"/>
      <color rgb="FF000000"/>
      <name val="SimSun"/>
      <charset val="134"/>
    </font>
    <font>
      <sz val="9"/>
      <name val="宋体"/>
      <charset val="134"/>
    </font>
    <font>
      <sz val="11.25"/>
      <name val="SimSun"/>
      <charset val="134"/>
    </font>
    <font>
      <sz val="9"/>
      <color rgb="FF000000"/>
      <name val="宋体"/>
      <charset val="134"/>
      <scheme val="minor"/>
    </font>
    <font>
      <b/>
      <sz val="21"/>
      <color rgb="FF000000"/>
      <name val="宋体"/>
      <charset val="134"/>
    </font>
    <font>
      <sz val="11.25"/>
      <name val="宋体"/>
      <charset val="134"/>
    </font>
    <font>
      <sz val="11.25"/>
      <color rgb="FF000000"/>
      <name val="宋体"/>
      <charset val="134"/>
    </font>
    <font>
      <sz val="11.25"/>
      <name val="Microsoft YaHei UI"/>
      <charset val="134"/>
    </font>
    <font>
      <sz val="10"/>
      <color rgb="FF000000"/>
      <name val="宋体"/>
      <charset val="134"/>
    </font>
    <font>
      <sz val="10"/>
      <color rgb="FFFFFFFF"/>
      <name val="宋体"/>
      <charset val="134"/>
      <scheme val="minor"/>
    </font>
    <font>
      <sz val="11"/>
      <color rgb="FF000000"/>
      <name val="SimSun"/>
      <charset val="134"/>
    </font>
    <font>
      <sz val="10"/>
      <color rgb="FF000000"/>
      <name val="SimSun"/>
      <charset val="134"/>
    </font>
    <font>
      <sz val="11.25"/>
      <color rgb="FF000000"/>
      <name val="Calibri"/>
      <charset val="134"/>
    </font>
    <font>
      <sz val="21"/>
      <color rgb="FF000000"/>
      <name val="SimSun"/>
      <charset val="134"/>
    </font>
    <font>
      <b/>
      <sz val="11.25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SimSun"/>
      <charset val="134"/>
    </font>
    <font>
      <b/>
      <sz val="9"/>
      <name val="SimSun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top"/>
      <protection locked="0"/>
    </xf>
    <xf numFmtId="43" fontId="24" fillId="0" borderId="0" applyFont="0" applyFill="0" applyBorder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2" borderId="14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3" borderId="17" applyNumberFormat="0" applyAlignment="0" applyProtection="0">
      <alignment vertical="center"/>
    </xf>
    <xf numFmtId="0" fontId="34" fillId="4" borderId="18" applyNumberFormat="0" applyAlignment="0" applyProtection="0">
      <alignment vertical="center"/>
    </xf>
    <xf numFmtId="0" fontId="35" fillId="4" borderId="17" applyNumberFormat="0" applyAlignment="0" applyProtection="0">
      <alignment vertical="center"/>
    </xf>
    <xf numFmtId="0" fontId="36" fillId="5" borderId="19" applyNumberFormat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176" fontId="6" fillId="0" borderId="7">
      <alignment horizontal="right" vertical="center"/>
    </xf>
    <xf numFmtId="49" fontId="6" fillId="0" borderId="7">
      <alignment horizontal="left" vertical="center" wrapText="1"/>
    </xf>
    <xf numFmtId="176" fontId="6" fillId="0" borderId="7">
      <alignment horizontal="right" vertical="center"/>
    </xf>
    <xf numFmtId="177" fontId="6" fillId="0" borderId="7">
      <alignment horizontal="right" vertical="center"/>
    </xf>
    <xf numFmtId="178" fontId="6" fillId="0" borderId="7">
      <alignment horizontal="right" vertical="center"/>
    </xf>
    <xf numFmtId="179" fontId="6" fillId="0" borderId="7">
      <alignment horizontal="right" vertical="center"/>
    </xf>
    <xf numFmtId="10" fontId="6" fillId="0" borderId="7">
      <alignment horizontal="right" vertical="center"/>
    </xf>
    <xf numFmtId="180" fontId="6" fillId="0" borderId="7">
      <alignment horizontal="right" vertical="center"/>
    </xf>
  </cellStyleXfs>
  <cellXfs count="188">
    <xf numFmtId="0" fontId="0" fillId="0" borderId="0" xfId="0" applyFont="1">
      <alignment vertical="top"/>
      <protection locked="0"/>
    </xf>
    <xf numFmtId="0" fontId="1" fillId="0" borderId="0" xfId="0" applyFont="1" applyAlignment="1" applyProtection="1">
      <alignment horizontal="center" vertical="center"/>
    </xf>
    <xf numFmtId="49" fontId="2" fillId="0" borderId="0" xfId="0" applyNumberFormat="1" applyFont="1" applyAlignment="1" applyProtection="1"/>
    <xf numFmtId="0" fontId="2" fillId="0" borderId="0" xfId="0" applyFont="1" applyAlignment="1" applyProtection="1"/>
    <xf numFmtId="0" fontId="3" fillId="0" borderId="0" xfId="0" applyFont="1" applyAlignment="1">
      <alignment horizontal="right" vertical="center"/>
      <protection locked="0"/>
    </xf>
    <xf numFmtId="0" fontId="4" fillId="0" borderId="0" xfId="0" applyFont="1" applyAlignment="1" applyProtection="1">
      <alignment horizontal="center" vertical="center"/>
    </xf>
    <xf numFmtId="0" fontId="5" fillId="0" borderId="0" xfId="0" applyFont="1" applyAlignment="1">
      <alignment horizontal="left" vertical="center"/>
      <protection locked="0"/>
    </xf>
    <xf numFmtId="0" fontId="5" fillId="0" borderId="0" xfId="0" applyFont="1" applyAlignment="1" applyProtection="1"/>
    <xf numFmtId="0" fontId="5" fillId="0" borderId="0" xfId="0" applyFont="1" applyAlignment="1">
      <alignment horizontal="right"/>
      <protection locked="0"/>
    </xf>
    <xf numFmtId="0" fontId="5" fillId="0" borderId="1" xfId="0" applyFont="1" applyBorder="1" applyAlignment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/>
    </xf>
    <xf numFmtId="0" fontId="5" fillId="0" borderId="3" xfId="0" applyFont="1" applyBorder="1" applyAlignment="1" applyProtection="1">
      <alignment horizontal="center" vertical="center"/>
    </xf>
    <xf numFmtId="0" fontId="5" fillId="0" borderId="4" xfId="0" applyFont="1" applyBorder="1" applyAlignment="1" applyProtection="1">
      <alignment horizontal="center" vertical="center"/>
    </xf>
    <xf numFmtId="0" fontId="5" fillId="0" borderId="5" xfId="0" applyFont="1" applyBorder="1" applyAlignment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</xf>
    <xf numFmtId="0" fontId="5" fillId="0" borderId="6" xfId="0" applyFont="1" applyBorder="1" applyAlignment="1">
      <alignment horizontal="center" vertical="center" wrapText="1"/>
      <protection locked="0"/>
    </xf>
    <xf numFmtId="0" fontId="5" fillId="0" borderId="6" xfId="0" applyFont="1" applyBorder="1" applyAlignment="1" applyProtection="1">
      <alignment horizontal="center" vertical="center" wrapText="1"/>
    </xf>
    <xf numFmtId="0" fontId="5" fillId="0" borderId="7" xfId="0" applyFont="1" applyBorder="1" applyAlignment="1" applyProtection="1">
      <alignment horizontal="center" vertical="center"/>
    </xf>
    <xf numFmtId="0" fontId="5" fillId="0" borderId="7" xfId="0" applyFont="1" applyBorder="1" applyAlignment="1">
      <alignment horizontal="center" vertical="center"/>
      <protection locked="0"/>
    </xf>
    <xf numFmtId="49" fontId="6" fillId="0" borderId="7" xfId="50" applyNumberFormat="1" applyFont="1" applyBorder="1" applyProtection="1">
      <alignment horizontal="left" vertical="center" wrapText="1"/>
      <protection locked="0"/>
    </xf>
    <xf numFmtId="176" fontId="6" fillId="0" borderId="7" xfId="0" applyNumberFormat="1" applyFont="1" applyBorder="1" applyAlignment="1">
      <alignment horizontal="right" vertical="center"/>
      <protection locked="0"/>
    </xf>
    <xf numFmtId="49" fontId="6" fillId="0" borderId="7" xfId="50" applyNumberFormat="1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>
      <alignment horizontal="center" vertical="center" wrapText="1"/>
      <protection locked="0"/>
    </xf>
    <xf numFmtId="0" fontId="3" fillId="0" borderId="3" xfId="0" applyFont="1" applyBorder="1" applyAlignment="1">
      <alignment horizontal="center" vertical="center" wrapText="1"/>
      <protection locked="0"/>
    </xf>
    <xf numFmtId="0" fontId="3" fillId="0" borderId="4" xfId="0" applyFont="1" applyBorder="1" applyAlignment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/>
    </xf>
    <xf numFmtId="0" fontId="5" fillId="0" borderId="5" xfId="0" applyFont="1" applyBorder="1" applyAlignment="1" applyProtection="1">
      <alignment horizontal="center" vertical="center"/>
    </xf>
    <xf numFmtId="0" fontId="5" fillId="0" borderId="6" xfId="0" applyFont="1" applyBorder="1" applyAlignment="1" applyProtection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</xf>
    <xf numFmtId="0" fontId="3" fillId="0" borderId="7" xfId="0" applyFont="1" applyBorder="1" applyAlignment="1">
      <alignment horizontal="left" vertical="center" wrapText="1"/>
      <protection locked="0"/>
    </xf>
    <xf numFmtId="0" fontId="3" fillId="0" borderId="0" xfId="0" applyFont="1" applyAlignment="1" applyProtection="1">
      <alignment horizontal="right" vertical="center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left" vertical="center"/>
    </xf>
    <xf numFmtId="0" fontId="7" fillId="0" borderId="0" xfId="0" applyFont="1">
      <alignment vertical="top"/>
      <protection locked="0"/>
    </xf>
    <xf numFmtId="0" fontId="5" fillId="0" borderId="0" xfId="0" applyFont="1" applyAlignment="1" applyProtection="1">
      <alignment horizontal="right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center" wrapText="1"/>
    </xf>
    <xf numFmtId="0" fontId="5" fillId="0" borderId="7" xfId="0" applyFont="1" applyBorder="1" applyAlignment="1" applyProtection="1">
      <alignment horizontal="center" vertical="center" wrapText="1"/>
    </xf>
    <xf numFmtId="49" fontId="6" fillId="0" borderId="7" xfId="0" applyNumberFormat="1" applyFont="1" applyBorder="1" applyAlignment="1">
      <alignment horizontal="left" vertical="center" wrapText="1"/>
      <protection locked="0"/>
    </xf>
    <xf numFmtId="0" fontId="8" fillId="0" borderId="2" xfId="0" applyFont="1" applyBorder="1" applyAlignment="1">
      <alignment horizontal="center" vertical="center" wrapText="1"/>
      <protection locked="0"/>
    </xf>
    <xf numFmtId="0" fontId="8" fillId="0" borderId="3" xfId="0" applyFont="1" applyBorder="1" applyAlignment="1">
      <alignment horizontal="center" vertical="center" wrapText="1"/>
      <protection locked="0"/>
    </xf>
    <xf numFmtId="0" fontId="8" fillId="0" borderId="4" xfId="0" applyFont="1" applyBorder="1" applyAlignment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/>
    </xf>
    <xf numFmtId="0" fontId="9" fillId="0" borderId="0" xfId="0" applyFont="1" applyAlignment="1">
      <alignment horizontal="center" vertical="center"/>
      <protection locked="0"/>
    </xf>
    <xf numFmtId="0" fontId="10" fillId="0" borderId="0" xfId="0" applyFont="1" applyAlignment="1">
      <alignment horizontal="left" vertical="center"/>
      <protection locked="0"/>
    </xf>
    <xf numFmtId="0" fontId="10" fillId="0" borderId="0" xfId="0" applyFont="1" applyAlignment="1" applyProtection="1">
      <alignment vertical="center"/>
    </xf>
    <xf numFmtId="0" fontId="10" fillId="0" borderId="0" xfId="0" applyFont="1">
      <alignment vertical="top"/>
      <protection locked="0"/>
    </xf>
    <xf numFmtId="0" fontId="11" fillId="0" borderId="7" xfId="0" applyFont="1" applyBorder="1" applyAlignment="1" applyProtection="1">
      <alignment horizontal="center" vertical="center" wrapText="1"/>
    </xf>
    <xf numFmtId="0" fontId="11" fillId="0" borderId="7" xfId="0" applyFont="1" applyBorder="1" applyAlignment="1">
      <alignment horizontal="center" vertical="center"/>
      <protection locked="0"/>
    </xf>
    <xf numFmtId="0" fontId="11" fillId="0" borderId="7" xfId="0" applyFont="1" applyBorder="1" applyAlignment="1" applyProtection="1">
      <alignment horizontal="center" vertical="center"/>
    </xf>
    <xf numFmtId="0" fontId="0" fillId="0" borderId="7" xfId="0" applyFont="1" applyBorder="1" applyAlignment="1" applyProtection="1">
      <alignment horizontal="left" vertical="center" wrapText="1"/>
    </xf>
    <xf numFmtId="0" fontId="0" fillId="0" borderId="7" xfId="0" applyFont="1" applyBorder="1" applyAlignment="1" applyProtection="1">
      <alignment vertical="center" wrapText="1"/>
    </xf>
    <xf numFmtId="0" fontId="0" fillId="0" borderId="7" xfId="0" applyFont="1" applyBorder="1" applyAlignment="1" applyProtection="1">
      <alignment horizontal="center" vertical="center" wrapText="1"/>
    </xf>
    <xf numFmtId="0" fontId="0" fillId="0" borderId="7" xfId="0" applyFont="1" applyBorder="1" applyAlignment="1">
      <alignment horizontal="center" vertical="center"/>
      <protection locked="0"/>
    </xf>
    <xf numFmtId="0" fontId="0" fillId="0" borderId="7" xfId="0" applyFont="1" applyBorder="1" applyAlignment="1">
      <alignment horizontal="left" vertical="center" wrapText="1"/>
      <protection locked="0"/>
    </xf>
    <xf numFmtId="0" fontId="0" fillId="0" borderId="0" xfId="0" applyFont="1" applyAlignment="1">
      <alignment horizontal="right" vertical="center" wrapText="1"/>
      <protection locked="0"/>
    </xf>
    <xf numFmtId="0" fontId="12" fillId="0" borderId="0" xfId="0" applyFont="1">
      <alignment vertical="top"/>
      <protection locked="0"/>
    </xf>
    <xf numFmtId="0" fontId="13" fillId="0" borderId="0" xfId="0" applyFont="1" applyAlignment="1" applyProtection="1"/>
    <xf numFmtId="0" fontId="13" fillId="0" borderId="0" xfId="0" applyFont="1" applyAlignment="1" applyProtection="1">
      <alignment horizontal="right" vertical="center"/>
    </xf>
    <xf numFmtId="0" fontId="9" fillId="0" borderId="0" xfId="0" applyFont="1" applyAlignment="1" applyProtection="1">
      <alignment horizontal="center" vertical="center" wrapText="1"/>
    </xf>
    <xf numFmtId="0" fontId="11" fillId="0" borderId="0" xfId="0" applyFont="1" applyAlignment="1" applyProtection="1">
      <alignment horizontal="left" vertical="center" wrapText="1"/>
    </xf>
    <xf numFmtId="0" fontId="11" fillId="0" borderId="0" xfId="0" applyFont="1" applyAlignment="1" applyProtection="1">
      <alignment wrapText="1"/>
    </xf>
    <xf numFmtId="0" fontId="11" fillId="0" borderId="0" xfId="0" applyFont="1" applyAlignment="1" applyProtection="1">
      <alignment horizontal="right" wrapText="1"/>
    </xf>
    <xf numFmtId="0" fontId="11" fillId="0" borderId="1" xfId="0" applyFont="1" applyBorder="1" applyAlignment="1" applyProtection="1">
      <alignment horizontal="center" vertical="center"/>
    </xf>
    <xf numFmtId="0" fontId="11" fillId="0" borderId="6" xfId="0" applyFont="1" applyBorder="1" applyAlignment="1" applyProtection="1">
      <alignment horizontal="center" vertical="center"/>
    </xf>
    <xf numFmtId="0" fontId="2" fillId="0" borderId="0" xfId="0" applyFont="1" applyAlignment="1" applyProtection="1">
      <alignment wrapText="1"/>
    </xf>
    <xf numFmtId="0" fontId="2" fillId="0" borderId="0" xfId="0" applyFont="1" applyAlignment="1">
      <protection locked="0"/>
    </xf>
    <xf numFmtId="0" fontId="8" fillId="0" borderId="0" xfId="0" applyFont="1" applyAlignment="1">
      <alignment vertical="top" wrapText="1"/>
      <protection locked="0"/>
    </xf>
    <xf numFmtId="0" fontId="5" fillId="0" borderId="0" xfId="0" applyFont="1" applyAlignment="1" applyProtection="1">
      <alignment horizontal="left" vertical="center" wrapText="1"/>
    </xf>
    <xf numFmtId="0" fontId="5" fillId="0" borderId="0" xfId="0" applyFont="1" applyAlignment="1" applyProtection="1">
      <alignment wrapText="1"/>
    </xf>
    <xf numFmtId="0" fontId="5" fillId="0" borderId="0" xfId="0" applyFont="1" applyAlignment="1">
      <alignment vertical="top" wrapText="1"/>
      <protection locked="0"/>
    </xf>
    <xf numFmtId="0" fontId="5" fillId="0" borderId="8" xfId="0" applyFont="1" applyBorder="1" applyAlignment="1" applyProtection="1">
      <alignment horizontal="center" vertical="center" wrapText="1"/>
    </xf>
    <xf numFmtId="0" fontId="5" fillId="0" borderId="8" xfId="0" applyFont="1" applyBorder="1" applyAlignment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</xf>
    <xf numFmtId="0" fontId="5" fillId="0" borderId="9" xfId="0" applyFont="1" applyBorder="1" applyAlignment="1">
      <alignment horizontal="center" vertical="center" wrapText="1"/>
      <protection locked="0"/>
    </xf>
    <xf numFmtId="0" fontId="5" fillId="0" borderId="10" xfId="0" applyFont="1" applyBorder="1" applyAlignment="1" applyProtection="1">
      <alignment horizontal="center" vertical="center" wrapText="1"/>
    </xf>
    <xf numFmtId="0" fontId="5" fillId="0" borderId="10" xfId="0" applyFont="1" applyBorder="1" applyAlignment="1">
      <alignment horizontal="center" vertical="center" wrapText="1"/>
      <protection locked="0"/>
    </xf>
    <xf numFmtId="3" fontId="5" fillId="0" borderId="6" xfId="0" applyNumberFormat="1" applyFont="1" applyBorder="1" applyAlignment="1" applyProtection="1">
      <alignment horizontal="center" vertical="center"/>
    </xf>
    <xf numFmtId="0" fontId="3" fillId="0" borderId="11" xfId="0" applyFont="1" applyBorder="1" applyAlignment="1" applyProtection="1">
      <alignment horizontal="center" vertical="center"/>
    </xf>
    <xf numFmtId="0" fontId="3" fillId="0" borderId="12" xfId="0" applyFont="1" applyBorder="1" applyAlignment="1" applyProtection="1">
      <alignment horizontal="center" vertical="center"/>
    </xf>
    <xf numFmtId="0" fontId="8" fillId="0" borderId="0" xfId="0" applyFont="1" applyAlignment="1">
      <alignment horizontal="right" vertical="center"/>
      <protection locked="0"/>
    </xf>
    <xf numFmtId="0" fontId="8" fillId="0" borderId="0" xfId="0" applyFont="1" applyAlignment="1">
      <alignment horizontal="right" vertical="center" wrapText="1"/>
      <protection locked="0"/>
    </xf>
    <xf numFmtId="0" fontId="3" fillId="0" borderId="0" xfId="0" applyFont="1" applyAlignment="1" applyProtection="1">
      <alignment horizontal="right" vertical="center" wrapText="1"/>
    </xf>
    <xf numFmtId="0" fontId="5" fillId="0" borderId="0" xfId="0" applyFont="1" applyAlignment="1">
      <alignment horizontal="right" wrapText="1"/>
      <protection locked="0"/>
    </xf>
    <xf numFmtId="0" fontId="5" fillId="0" borderId="0" xfId="0" applyFont="1" applyAlignment="1" applyProtection="1">
      <alignment horizontal="right" wrapText="1"/>
    </xf>
    <xf numFmtId="0" fontId="5" fillId="0" borderId="12" xfId="0" applyFont="1" applyBorder="1" applyAlignment="1" applyProtection="1">
      <alignment horizontal="center" vertical="center" wrapText="1"/>
    </xf>
    <xf numFmtId="0" fontId="5" fillId="0" borderId="7" xfId="0" applyFont="1" applyBorder="1" applyAlignment="1">
      <alignment horizontal="center" vertical="center" wrapText="1"/>
      <protection locked="0"/>
    </xf>
    <xf numFmtId="0" fontId="5" fillId="0" borderId="10" xfId="0" applyFont="1" applyBorder="1" applyAlignment="1" applyProtection="1">
      <alignment horizontal="center" vertical="center"/>
    </xf>
    <xf numFmtId="0" fontId="5" fillId="0" borderId="10" xfId="0" applyFont="1" applyBorder="1" applyAlignment="1">
      <alignment horizontal="center" vertical="center"/>
      <protection locked="0"/>
    </xf>
    <xf numFmtId="0" fontId="8" fillId="0" borderId="10" xfId="0" applyFont="1" applyBorder="1" applyAlignment="1" applyProtection="1">
      <alignment horizontal="left" vertical="center" wrapText="1"/>
    </xf>
    <xf numFmtId="180" fontId="6" fillId="0" borderId="7" xfId="0" applyNumberFormat="1" applyFont="1" applyBorder="1" applyAlignment="1">
      <alignment horizontal="right" vertical="center"/>
      <protection locked="0"/>
    </xf>
    <xf numFmtId="49" fontId="6" fillId="0" borderId="7" xfId="50" applyNumberFormat="1" applyFont="1" applyBorder="1" applyAlignment="1" applyProtection="1">
      <alignment horizontal="left" vertical="center" wrapText="1" indent="1"/>
      <protection locked="0"/>
    </xf>
    <xf numFmtId="180" fontId="6" fillId="0" borderId="7" xfId="56" applyNumberFormat="1" applyFont="1" applyBorder="1" applyProtection="1">
      <alignment horizontal="right" vertical="center"/>
      <protection locked="0"/>
    </xf>
    <xf numFmtId="0" fontId="3" fillId="0" borderId="10" xfId="0" applyFont="1" applyBorder="1" applyAlignment="1" applyProtection="1">
      <alignment horizontal="center" vertical="center"/>
    </xf>
    <xf numFmtId="0" fontId="5" fillId="0" borderId="0" xfId="0" applyFont="1" applyAlignment="1" applyProtection="1">
      <alignment horizontal="right"/>
    </xf>
    <xf numFmtId="0" fontId="14" fillId="0" borderId="0" xfId="0" applyFont="1" applyAlignment="1">
      <alignment horizontal="right"/>
      <protection locked="0"/>
    </xf>
    <xf numFmtId="49" fontId="14" fillId="0" borderId="0" xfId="0" applyNumberFormat="1" applyFont="1" applyAlignment="1">
      <protection locked="0"/>
    </xf>
    <xf numFmtId="0" fontId="2" fillId="0" borderId="0" xfId="0" applyFont="1" applyAlignment="1" applyProtection="1">
      <alignment horizontal="right"/>
    </xf>
    <xf numFmtId="0" fontId="3" fillId="0" borderId="0" xfId="0" applyFont="1" applyAlignment="1" applyProtection="1">
      <alignment horizontal="right"/>
    </xf>
    <xf numFmtId="0" fontId="4" fillId="0" borderId="0" xfId="0" applyFont="1" applyAlignment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/>
      <protection locked="0"/>
    </xf>
    <xf numFmtId="49" fontId="5" fillId="0" borderId="8" xfId="0" applyNumberFormat="1" applyFont="1" applyBorder="1" applyAlignment="1">
      <alignment horizontal="center" vertical="center" wrapText="1"/>
      <protection locked="0"/>
    </xf>
    <xf numFmtId="0" fontId="5" fillId="0" borderId="8" xfId="0" applyFont="1" applyBorder="1" applyAlignment="1">
      <alignment horizontal="center" vertical="center"/>
      <protection locked="0"/>
    </xf>
    <xf numFmtId="0" fontId="5" fillId="0" borderId="6" xfId="0" applyFont="1" applyBorder="1" applyAlignment="1">
      <alignment horizontal="center" vertical="center"/>
      <protection locked="0"/>
    </xf>
    <xf numFmtId="49" fontId="5" fillId="0" borderId="10" xfId="0" applyNumberFormat="1" applyFont="1" applyBorder="1" applyAlignment="1">
      <alignment horizontal="center" vertical="center" wrapText="1"/>
      <protection locked="0"/>
    </xf>
    <xf numFmtId="49" fontId="5" fillId="0" borderId="10" xfId="0" applyNumberFormat="1" applyFont="1" applyBorder="1" applyAlignment="1">
      <alignment horizontal="center" vertical="center"/>
      <protection locked="0"/>
    </xf>
    <xf numFmtId="0" fontId="3" fillId="0" borderId="2" xfId="0" applyFont="1" applyBorder="1" applyAlignment="1">
      <alignment horizontal="center" vertical="center"/>
      <protection locked="0"/>
    </xf>
    <xf numFmtId="0" fontId="3" fillId="0" borderId="3" xfId="0" applyFont="1" applyBorder="1" applyAlignment="1">
      <alignment horizontal="center" vertical="center"/>
      <protection locked="0"/>
    </xf>
    <xf numFmtId="0" fontId="3" fillId="0" borderId="4" xfId="0" applyFont="1" applyBorder="1" applyAlignment="1">
      <alignment horizontal="center" vertical="center"/>
      <protection locked="0"/>
    </xf>
    <xf numFmtId="0" fontId="5" fillId="0" borderId="0" xfId="0" applyFont="1" applyAlignment="1" applyProtection="1">
      <alignment vertical="center"/>
    </xf>
    <xf numFmtId="0" fontId="3" fillId="0" borderId="0" xfId="0" applyFont="1" applyAlignment="1">
      <alignment horizontal="right" vertical="center" wrapText="1"/>
      <protection locked="0"/>
    </xf>
    <xf numFmtId="0" fontId="2" fillId="0" borderId="0" xfId="0" applyFont="1" applyProtection="1">
      <alignment vertical="top"/>
    </xf>
    <xf numFmtId="0" fontId="15" fillId="0" borderId="1" xfId="0" applyFont="1" applyBorder="1" applyAlignment="1">
      <alignment horizontal="center" vertical="center" wrapText="1"/>
      <protection locked="0"/>
    </xf>
    <xf numFmtId="0" fontId="15" fillId="0" borderId="1" xfId="0" applyFont="1" applyBorder="1" applyAlignment="1" applyProtection="1">
      <alignment horizontal="center" vertical="center" wrapText="1"/>
    </xf>
    <xf numFmtId="0" fontId="15" fillId="0" borderId="5" xfId="0" applyFont="1" applyBorder="1" applyAlignment="1">
      <alignment horizontal="center" vertical="center" wrapText="1"/>
      <protection locked="0"/>
    </xf>
    <xf numFmtId="0" fontId="15" fillId="0" borderId="5" xfId="0" applyFont="1" applyBorder="1" applyAlignment="1" applyProtection="1">
      <alignment horizontal="center" vertical="center" wrapText="1"/>
    </xf>
    <xf numFmtId="0" fontId="15" fillId="0" borderId="6" xfId="0" applyFont="1" applyBorder="1" applyAlignment="1">
      <alignment horizontal="center" vertical="center" wrapText="1"/>
      <protection locked="0"/>
    </xf>
    <xf numFmtId="0" fontId="15" fillId="0" borderId="6" xfId="0" applyFont="1" applyBorder="1" applyAlignment="1" applyProtection="1">
      <alignment horizontal="center" vertical="center" wrapText="1"/>
    </xf>
    <xf numFmtId="3" fontId="16" fillId="0" borderId="7" xfId="0" applyNumberFormat="1" applyFont="1" applyBorder="1" applyAlignment="1" applyProtection="1">
      <alignment horizontal="center" vertical="center"/>
    </xf>
    <xf numFmtId="0" fontId="17" fillId="0" borderId="0" xfId="0" applyFont="1" applyAlignment="1" applyProtection="1"/>
    <xf numFmtId="0" fontId="15" fillId="0" borderId="1" xfId="0" applyFont="1" applyBorder="1" applyAlignment="1" applyProtection="1">
      <alignment horizontal="center" vertical="center"/>
    </xf>
    <xf numFmtId="0" fontId="15" fillId="0" borderId="2" xfId="0" applyFont="1" applyBorder="1" applyAlignment="1" applyProtection="1">
      <alignment horizontal="center" vertical="center"/>
    </xf>
    <xf numFmtId="0" fontId="15" fillId="0" borderId="3" xfId="0" applyFont="1" applyBorder="1" applyAlignment="1" applyProtection="1">
      <alignment horizontal="center" vertical="center"/>
    </xf>
    <xf numFmtId="0" fontId="15" fillId="0" borderId="4" xfId="0" applyFont="1" applyBorder="1" applyAlignment="1" applyProtection="1">
      <alignment horizontal="center" vertical="center"/>
    </xf>
    <xf numFmtId="0" fontId="15" fillId="0" borderId="5" xfId="0" applyFont="1" applyBorder="1" applyAlignment="1" applyProtection="1">
      <alignment horizontal="center" vertical="center"/>
    </xf>
    <xf numFmtId="0" fontId="15" fillId="0" borderId="13" xfId="0" applyFont="1" applyBorder="1" applyAlignment="1" applyProtection="1">
      <alignment horizontal="center" vertical="center"/>
    </xf>
    <xf numFmtId="0" fontId="15" fillId="0" borderId="8" xfId="0" applyFont="1" applyBorder="1" applyAlignment="1" applyProtection="1">
      <alignment horizontal="center" vertical="center"/>
    </xf>
    <xf numFmtId="0" fontId="15" fillId="0" borderId="11" xfId="0" applyFont="1" applyBorder="1" applyAlignment="1" applyProtection="1">
      <alignment horizontal="center" vertical="center"/>
    </xf>
    <xf numFmtId="0" fontId="15" fillId="0" borderId="10" xfId="0" applyFont="1" applyBorder="1" applyAlignment="1" applyProtection="1">
      <alignment horizontal="center" vertical="center"/>
    </xf>
    <xf numFmtId="0" fontId="15" fillId="0" borderId="6" xfId="0" applyFont="1" applyBorder="1" applyAlignment="1" applyProtection="1">
      <alignment horizontal="center" vertical="center"/>
    </xf>
    <xf numFmtId="0" fontId="15" fillId="0" borderId="7" xfId="0" applyFont="1" applyBorder="1" applyAlignment="1" applyProtection="1">
      <alignment horizontal="center" vertical="center" wrapText="1"/>
    </xf>
    <xf numFmtId="0" fontId="17" fillId="0" borderId="0" xfId="0" applyFont="1" applyProtection="1">
      <alignment vertical="top"/>
    </xf>
    <xf numFmtId="0" fontId="2" fillId="0" borderId="0" xfId="0" applyFont="1">
      <alignment vertical="top"/>
      <protection locked="0"/>
    </xf>
    <xf numFmtId="49" fontId="2" fillId="0" borderId="0" xfId="0" applyNumberFormat="1" applyFont="1" applyAlignment="1">
      <protection locked="0"/>
    </xf>
    <xf numFmtId="0" fontId="4" fillId="0" borderId="0" xfId="0" applyFont="1" applyAlignment="1">
      <alignment horizontal="center" vertical="center"/>
      <protection locked="0"/>
    </xf>
    <xf numFmtId="0" fontId="5" fillId="0" borderId="0" xfId="0" applyFont="1" applyAlignment="1">
      <protection locked="0"/>
    </xf>
    <xf numFmtId="0" fontId="5" fillId="0" borderId="2" xfId="0" applyFont="1" applyBorder="1" applyAlignment="1">
      <alignment horizontal="center" vertical="center"/>
      <protection locked="0"/>
    </xf>
    <xf numFmtId="0" fontId="5" fillId="0" borderId="5" xfId="0" applyFont="1" applyBorder="1" applyAlignment="1">
      <alignment horizontal="center" vertical="center"/>
      <protection locked="0"/>
    </xf>
    <xf numFmtId="3" fontId="5" fillId="0" borderId="7" xfId="0" applyNumberFormat="1" applyFont="1" applyBorder="1" applyAlignment="1">
      <alignment horizontal="center" vertical="center"/>
      <protection locked="0"/>
    </xf>
    <xf numFmtId="0" fontId="5" fillId="0" borderId="3" xfId="0" applyFont="1" applyBorder="1" applyAlignment="1">
      <alignment horizontal="center" vertical="center"/>
      <protection locked="0"/>
    </xf>
    <xf numFmtId="0" fontId="5" fillId="0" borderId="4" xfId="0" applyFont="1" applyBorder="1" applyAlignment="1">
      <alignment horizontal="center" vertical="center"/>
      <protection locked="0"/>
    </xf>
    <xf numFmtId="0" fontId="5" fillId="0" borderId="2" xfId="0" applyFont="1" applyBorder="1" applyAlignment="1">
      <alignment horizontal="center" vertical="center" wrapText="1"/>
      <protection locked="0"/>
    </xf>
    <xf numFmtId="0" fontId="5" fillId="0" borderId="4" xfId="0" applyFont="1" applyBorder="1" applyAlignment="1">
      <alignment horizontal="center" vertical="center" wrapText="1"/>
      <protection locked="0"/>
    </xf>
    <xf numFmtId="0" fontId="5" fillId="0" borderId="0" xfId="0" applyFont="1">
      <alignment vertical="top"/>
      <protection locked="0"/>
    </xf>
    <xf numFmtId="0" fontId="2" fillId="0" borderId="0" xfId="0" applyFont="1" applyAlignment="1" applyProtection="1">
      <alignment horizontal="center" wrapText="1"/>
    </xf>
    <xf numFmtId="0" fontId="8" fillId="0" borderId="0" xfId="0" applyFont="1" applyAlignment="1" applyProtection="1"/>
    <xf numFmtId="0" fontId="3" fillId="0" borderId="0" xfId="0" applyFont="1" applyAlignment="1" applyProtection="1">
      <alignment horizontal="right" wrapText="1"/>
    </xf>
    <xf numFmtId="0" fontId="18" fillId="0" borderId="0" xfId="0" applyFont="1" applyAlignment="1" applyProtection="1">
      <alignment horizontal="center" vertical="center" wrapText="1"/>
    </xf>
    <xf numFmtId="0" fontId="5" fillId="0" borderId="0" xfId="0" applyFont="1" applyAlignment="1">
      <alignment horizontal="left" vertical="center" wrapText="1"/>
      <protection locked="0"/>
    </xf>
    <xf numFmtId="0" fontId="2" fillId="0" borderId="0" xfId="0" applyFont="1" applyAlignment="1" applyProtection="1">
      <alignment horizontal="right" vertical="center"/>
    </xf>
    <xf numFmtId="49" fontId="5" fillId="0" borderId="2" xfId="0" applyNumberFormat="1" applyFont="1" applyBorder="1" applyAlignment="1" applyProtection="1">
      <alignment horizontal="center" vertical="center" wrapText="1"/>
    </xf>
    <xf numFmtId="49" fontId="5" fillId="0" borderId="4" xfId="0" applyNumberFormat="1" applyFont="1" applyBorder="1" applyAlignment="1" applyProtection="1">
      <alignment horizontal="center" vertical="center" wrapText="1"/>
    </xf>
    <xf numFmtId="0" fontId="5" fillId="0" borderId="8" xfId="0" applyFont="1" applyBorder="1" applyAlignment="1" applyProtection="1">
      <alignment horizontal="center" vertical="center"/>
    </xf>
    <xf numFmtId="49" fontId="5" fillId="0" borderId="7" xfId="0" applyNumberFormat="1" applyFont="1" applyBorder="1" applyAlignment="1" applyProtection="1">
      <alignment horizontal="center" vertical="center"/>
    </xf>
    <xf numFmtId="49" fontId="5" fillId="0" borderId="7" xfId="0" applyNumberFormat="1" applyFont="1" applyBorder="1" applyAlignment="1">
      <alignment horizontal="center" vertical="center"/>
      <protection locked="0"/>
    </xf>
    <xf numFmtId="49" fontId="6" fillId="0" borderId="7" xfId="50" applyNumberFormat="1" applyFont="1" applyBorder="1" applyAlignment="1" applyProtection="1">
      <alignment horizontal="left" vertical="center" wrapText="1" indent="2"/>
      <protection locked="0"/>
    </xf>
    <xf numFmtId="0" fontId="3" fillId="0" borderId="2" xfId="0" applyFont="1" applyBorder="1" applyAlignment="1" applyProtection="1">
      <alignment horizontal="center" vertical="center"/>
    </xf>
    <xf numFmtId="0" fontId="3" fillId="0" borderId="4" xfId="0" applyFont="1" applyBorder="1" applyAlignment="1" applyProtection="1">
      <alignment horizontal="center" vertical="center"/>
    </xf>
    <xf numFmtId="0" fontId="19" fillId="0" borderId="0" xfId="0" applyFont="1" applyAlignment="1" applyProtection="1">
      <alignment horizontal="center" vertical="center"/>
    </xf>
    <xf numFmtId="0" fontId="3" fillId="0" borderId="7" xfId="0" applyFont="1" applyBorder="1" applyAlignment="1" applyProtection="1">
      <alignment vertical="center"/>
    </xf>
    <xf numFmtId="49" fontId="20" fillId="0" borderId="7" xfId="50" applyNumberFormat="1" applyFont="1" applyBorder="1" applyProtection="1">
      <alignment horizontal="left" vertical="center" wrapText="1"/>
      <protection locked="0"/>
    </xf>
    <xf numFmtId="176" fontId="6" fillId="0" borderId="7" xfId="51" applyNumberFormat="1" applyFont="1" applyBorder="1" applyProtection="1">
      <alignment horizontal="right" vertical="center"/>
      <protection locked="0"/>
    </xf>
    <xf numFmtId="0" fontId="3" fillId="0" borderId="7" xfId="0" applyFont="1" applyBorder="1" applyAlignment="1">
      <alignment vertical="center"/>
      <protection locked="0"/>
    </xf>
    <xf numFmtId="0" fontId="21" fillId="0" borderId="7" xfId="0" applyFont="1" applyBorder="1" applyAlignment="1" applyProtection="1">
      <alignment horizontal="center" vertical="center"/>
    </xf>
    <xf numFmtId="0" fontId="21" fillId="0" borderId="7" xfId="0" applyFont="1" applyBorder="1" applyAlignment="1" applyProtection="1">
      <alignment vertical="center"/>
    </xf>
    <xf numFmtId="0" fontId="3" fillId="0" borderId="7" xfId="0" applyFont="1" applyBorder="1" applyAlignment="1" applyProtection="1">
      <alignment horizontal="left" vertical="center"/>
    </xf>
    <xf numFmtId="0" fontId="21" fillId="0" borderId="7" xfId="0" applyFont="1" applyBorder="1" applyAlignment="1">
      <alignment horizontal="center" vertical="center"/>
      <protection locked="0"/>
    </xf>
    <xf numFmtId="176" fontId="22" fillId="0" borderId="7" xfId="0" applyNumberFormat="1" applyFont="1" applyBorder="1" applyAlignment="1">
      <alignment horizontal="right" vertical="center"/>
      <protection locked="0"/>
    </xf>
    <xf numFmtId="3" fontId="15" fillId="0" borderId="7" xfId="0" applyNumberFormat="1" applyFont="1" applyBorder="1" applyAlignment="1" applyProtection="1">
      <alignment horizontal="center" vertical="center"/>
    </xf>
    <xf numFmtId="0" fontId="15" fillId="0" borderId="7" xfId="0" applyFont="1" applyBorder="1" applyAlignment="1" applyProtection="1">
      <alignment horizontal="center" vertical="center"/>
    </xf>
    <xf numFmtId="0" fontId="0" fillId="0" borderId="0" xfId="0" applyFont="1" applyAlignment="1" applyProtection="1">
      <alignment horizontal="right" vertical="center"/>
    </xf>
    <xf numFmtId="0" fontId="15" fillId="0" borderId="0" xfId="0" applyFont="1" applyAlignment="1" applyProtection="1">
      <alignment horizontal="left" vertical="center"/>
    </xf>
    <xf numFmtId="0" fontId="15" fillId="0" borderId="0" xfId="0" applyFont="1" applyAlignment="1" applyProtection="1"/>
    <xf numFmtId="0" fontId="5" fillId="0" borderId="3" xfId="0" applyFont="1" applyBorder="1" applyAlignment="1">
      <alignment horizontal="center" vertical="center" wrapText="1"/>
      <protection locked="0"/>
    </xf>
    <xf numFmtId="0" fontId="15" fillId="0" borderId="0" xfId="0" applyFont="1" applyAlignment="1">
      <protection locked="0"/>
    </xf>
    <xf numFmtId="0" fontId="23" fillId="0" borderId="0" xfId="0" applyFont="1" applyAlignment="1">
      <protection locked="0"/>
    </xf>
    <xf numFmtId="0" fontId="5" fillId="0" borderId="12" xfId="0" applyFont="1" applyBorder="1" applyAlignment="1" applyProtection="1">
      <alignment horizontal="center" vertical="center"/>
    </xf>
    <xf numFmtId="0" fontId="15" fillId="0" borderId="0" xfId="0" applyFont="1" applyAlignment="1">
      <alignment horizontal="right"/>
      <protection locked="0"/>
    </xf>
    <xf numFmtId="0" fontId="15" fillId="0" borderId="0" xfId="0" applyFont="1" applyAlignment="1" applyProtection="1">
      <alignment horizontal="right" vertical="center"/>
    </xf>
    <xf numFmtId="176" fontId="20" fillId="0" borderId="7" xfId="0" applyNumberFormat="1" applyFont="1" applyBorder="1" applyAlignment="1">
      <alignment horizontal="right" vertical="center"/>
      <protection locked="0"/>
    </xf>
    <xf numFmtId="0" fontId="3" fillId="0" borderId="7" xfId="0" applyFont="1" applyBorder="1" applyAlignment="1">
      <alignment horizontal="left" vertical="center"/>
      <protection locked="0"/>
    </xf>
    <xf numFmtId="0" fontId="20" fillId="0" borderId="7" xfId="0" applyFont="1" applyBorder="1" applyAlignment="1">
      <alignment horizontal="left" vertical="center"/>
      <protection locked="0"/>
    </xf>
    <xf numFmtId="0" fontId="20" fillId="0" borderId="6" xfId="0" applyFont="1" applyBorder="1" applyAlignment="1">
      <alignment horizontal="left" vertical="center"/>
      <protection locked="0"/>
    </xf>
    <xf numFmtId="0" fontId="21" fillId="0" borderId="6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left" vertical="center"/>
    </xf>
    <xf numFmtId="0" fontId="21" fillId="0" borderId="6" xfId="0" applyFont="1" applyBorder="1" applyAlignment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Default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Default">
      <a:majorFont>
        <a:latin typeface="'Calibri Light'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2"/>
  <sheetViews>
    <sheetView showZeros="0" workbookViewId="0">
      <pane ySplit="1" topLeftCell="A6" activePane="bottomLeft" state="frozen"/>
      <selection/>
      <selection pane="bottomLeft" activeCell="A1" sqref="A1"/>
    </sheetView>
  </sheetViews>
  <sheetFormatPr defaultColWidth="10.6555555555556" defaultRowHeight="12" customHeight="1" outlineLevelCol="3"/>
  <cols>
    <col min="1" max="1" width="37.1555555555556" customWidth="1"/>
    <col min="2" max="2" width="41.5" customWidth="1"/>
    <col min="3" max="3" width="42.6555555555556" customWidth="1"/>
    <col min="4" max="4" width="39.5" customWidth="1"/>
  </cols>
  <sheetData>
    <row r="1" customHeight="1" spans="1:4">
      <c r="A1" s="1"/>
      <c r="B1" s="1"/>
      <c r="C1" s="1"/>
      <c r="D1" s="1"/>
    </row>
    <row r="2" ht="19.5" customHeight="1" spans="4:4">
      <c r="D2" s="100" t="s">
        <v>0</v>
      </c>
    </row>
    <row r="3" ht="36" customHeight="1" spans="1:4">
      <c r="A3" s="5" t="str">
        <f>"2025"&amp;"年部门财务收支预算总表"</f>
        <v>2025年部门财务收支预算总表</v>
      </c>
      <c r="B3" s="5"/>
      <c r="C3" s="5"/>
      <c r="D3" s="5"/>
    </row>
    <row r="4" ht="24" customHeight="1" spans="1:4">
      <c r="A4" s="173" t="str">
        <f>"单位名称："&amp;"景洪市中傣医医院"</f>
        <v>单位名称：景洪市中傣医医院</v>
      </c>
      <c r="B4" s="173"/>
      <c r="C4" s="160"/>
      <c r="D4" s="180" t="s">
        <v>1</v>
      </c>
    </row>
    <row r="5" ht="19.5" customHeight="1" spans="1:4">
      <c r="A5" s="123" t="s">
        <v>2</v>
      </c>
      <c r="B5" s="125"/>
      <c r="C5" s="123" t="s">
        <v>3</v>
      </c>
      <c r="D5" s="125"/>
    </row>
    <row r="6" ht="19.5" customHeight="1" spans="1:4">
      <c r="A6" s="122" t="s">
        <v>4</v>
      </c>
      <c r="B6" s="122" t="s">
        <v>5</v>
      </c>
      <c r="C6" s="122" t="s">
        <v>6</v>
      </c>
      <c r="D6" s="26" t="s">
        <v>5</v>
      </c>
    </row>
    <row r="7" ht="19.5" customHeight="1" spans="1:4">
      <c r="A7" s="131"/>
      <c r="B7" s="131"/>
      <c r="C7" s="131"/>
      <c r="D7" s="28"/>
    </row>
    <row r="8" ht="20.25" customHeight="1" spans="1:4">
      <c r="A8" s="167" t="s">
        <v>7</v>
      </c>
      <c r="B8" s="181">
        <v>8028228.9</v>
      </c>
      <c r="C8" s="167" t="str">
        <f>"一"&amp;"、"&amp;"社会保障和就业支出"</f>
        <v>一、社会保障和就业支出</v>
      </c>
      <c r="D8" s="181">
        <v>3063390.45</v>
      </c>
    </row>
    <row r="9" ht="20.25" customHeight="1" spans="1:4">
      <c r="A9" s="167" t="s">
        <v>8</v>
      </c>
      <c r="B9" s="181"/>
      <c r="C9" s="167" t="str">
        <f>"二"&amp;"、"&amp;"卫生健康支出"</f>
        <v>二、卫生健康支出</v>
      </c>
      <c r="D9" s="181">
        <v>59274817.45</v>
      </c>
    </row>
    <row r="10" ht="20.25" customHeight="1" spans="1:4">
      <c r="A10" s="167" t="s">
        <v>9</v>
      </c>
      <c r="B10" s="181"/>
      <c r="C10" s="167" t="str">
        <f>"三"&amp;"、"&amp;"住房保障支出"</f>
        <v>三、住房保障支出</v>
      </c>
      <c r="D10" s="181">
        <v>2476520</v>
      </c>
    </row>
    <row r="11" ht="21.75" customHeight="1" spans="1:4">
      <c r="A11" s="167" t="s">
        <v>10</v>
      </c>
      <c r="B11" s="181"/>
      <c r="C11" s="167"/>
      <c r="D11" s="181"/>
    </row>
    <row r="12" ht="21.75" customHeight="1" spans="1:4">
      <c r="A12" s="167" t="s">
        <v>11</v>
      </c>
      <c r="B12" s="181">
        <v>56786499</v>
      </c>
      <c r="C12" s="182"/>
      <c r="D12" s="181"/>
    </row>
    <row r="13" ht="21.75" customHeight="1" spans="1:4">
      <c r="A13" s="183" t="s">
        <v>12</v>
      </c>
      <c r="B13" s="181">
        <v>56786499</v>
      </c>
      <c r="C13" s="182"/>
      <c r="D13" s="181"/>
    </row>
    <row r="14" ht="20.25" customHeight="1" spans="1:4">
      <c r="A14" s="183" t="s">
        <v>13</v>
      </c>
      <c r="B14" s="181"/>
      <c r="C14" s="182"/>
      <c r="D14" s="181"/>
    </row>
    <row r="15" ht="20.25" customHeight="1" spans="1:4">
      <c r="A15" s="183" t="s">
        <v>14</v>
      </c>
      <c r="B15" s="181"/>
      <c r="C15" s="182"/>
      <c r="D15" s="181"/>
    </row>
    <row r="16" ht="20.25" customHeight="1" spans="1:4">
      <c r="A16" s="184" t="s">
        <v>15</v>
      </c>
      <c r="B16" s="181"/>
      <c r="C16" s="182"/>
      <c r="D16" s="181"/>
    </row>
    <row r="17" ht="20.25" customHeight="1" spans="1:4">
      <c r="A17" s="184" t="s">
        <v>16</v>
      </c>
      <c r="B17" s="181"/>
      <c r="C17" s="182"/>
      <c r="D17" s="181"/>
    </row>
    <row r="18" ht="20.25" customHeight="1" spans="1:4">
      <c r="A18" s="185" t="s">
        <v>17</v>
      </c>
      <c r="B18" s="169">
        <v>64814727.9</v>
      </c>
      <c r="C18" s="165" t="s">
        <v>18</v>
      </c>
      <c r="D18" s="169">
        <v>64814727.9</v>
      </c>
    </row>
    <row r="19" ht="20.25" customHeight="1" spans="1:4">
      <c r="A19" s="186" t="s">
        <v>19</v>
      </c>
      <c r="B19" s="181"/>
      <c r="C19" s="167" t="s">
        <v>20</v>
      </c>
      <c r="D19" s="181"/>
    </row>
    <row r="20" ht="20.25" customHeight="1" spans="1:4">
      <c r="A20" s="186" t="s">
        <v>21</v>
      </c>
      <c r="B20" s="181"/>
      <c r="C20" s="167" t="s">
        <v>21</v>
      </c>
      <c r="D20" s="181"/>
    </row>
    <row r="21" ht="20.25" customHeight="1" spans="1:4">
      <c r="A21" s="186" t="s">
        <v>22</v>
      </c>
      <c r="B21" s="181"/>
      <c r="C21" s="167" t="s">
        <v>23</v>
      </c>
      <c r="D21" s="181"/>
    </row>
    <row r="22" ht="20.25" customHeight="1" spans="1:4">
      <c r="A22" s="187" t="s">
        <v>24</v>
      </c>
      <c r="B22" s="169">
        <v>64814727.9</v>
      </c>
      <c r="C22" s="165" t="s">
        <v>25</v>
      </c>
      <c r="D22" s="169">
        <v>64814727.9</v>
      </c>
    </row>
  </sheetData>
  <mergeCells count="8">
    <mergeCell ref="A3:D3"/>
    <mergeCell ref="A4:B4"/>
    <mergeCell ref="A5:B5"/>
    <mergeCell ref="C5:D5"/>
    <mergeCell ref="A6:A7"/>
    <mergeCell ref="B6:B7"/>
    <mergeCell ref="C6:C7"/>
    <mergeCell ref="D6:D7"/>
  </mergeCells>
  <printOptions horizontalCentered="1"/>
  <pageMargins left="0.3" right="0.3" top="0.41" bottom="0.41" header="0.25" footer="0.25"/>
  <pageSetup paperSize="9" scale="83" orientation="landscape"/>
  <headerFooter>
    <oddHeader>&amp;L&amp;"黑体"&amp;19附件4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S10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/>
  <cols>
    <col min="1" max="1" width="20.5111111111111" customWidth="1"/>
    <col min="2" max="2" width="34.1666666666667" customWidth="1"/>
    <col min="3" max="19" width="20.6666666666667" customWidth="1"/>
  </cols>
  <sheetData>
    <row r="1" customHeight="1" spans="1:19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9.5" customHeight="1" spans="10:19">
      <c r="J2" s="113"/>
      <c r="O2" s="68"/>
      <c r="P2" s="68"/>
      <c r="Q2" s="68"/>
      <c r="R2" s="68"/>
      <c r="S2" s="4" t="s">
        <v>26</v>
      </c>
    </row>
    <row r="3" ht="57.75" customHeight="1" spans="1:19">
      <c r="A3" s="136" t="str">
        <f>"2025"&amp;"年部门收入预算表"</f>
        <v>2025年部门收入预算表</v>
      </c>
      <c r="B3" s="136"/>
      <c r="C3" s="136"/>
      <c r="D3" s="136"/>
      <c r="E3" s="136"/>
      <c r="F3" s="136"/>
      <c r="G3" s="136"/>
      <c r="H3" s="136"/>
      <c r="I3" s="136"/>
      <c r="J3" s="136"/>
      <c r="K3" s="136"/>
      <c r="L3" s="136"/>
      <c r="M3" s="136"/>
      <c r="N3" s="136"/>
      <c r="O3" s="136"/>
      <c r="P3" s="136"/>
      <c r="Q3" s="136"/>
      <c r="R3" s="136"/>
      <c r="S3" s="136"/>
    </row>
    <row r="4" ht="24" customHeight="1" spans="1:19">
      <c r="A4" s="173" t="str">
        <f>"单位名称："&amp;"景洪市中傣医医院"</f>
        <v>单位名称：景洪市中傣医医院</v>
      </c>
      <c r="B4" s="173"/>
      <c r="C4" s="173"/>
      <c r="D4" s="173"/>
      <c r="E4" s="174"/>
      <c r="F4" s="174"/>
      <c r="G4" s="174"/>
      <c r="H4" s="174"/>
      <c r="I4" s="174"/>
      <c r="J4" s="176"/>
      <c r="K4" s="174"/>
      <c r="L4" s="174"/>
      <c r="M4" s="174"/>
      <c r="N4" s="174"/>
      <c r="O4" s="177"/>
      <c r="P4" s="177"/>
      <c r="Q4" s="177"/>
      <c r="R4" s="177"/>
      <c r="S4" s="179" t="s">
        <v>1</v>
      </c>
    </row>
    <row r="5" ht="18.75" customHeight="1" spans="1:19">
      <c r="A5" s="9" t="s">
        <v>27</v>
      </c>
      <c r="B5" s="74" t="s">
        <v>28</v>
      </c>
      <c r="C5" s="74" t="s">
        <v>29</v>
      </c>
      <c r="D5" s="175" t="s">
        <v>30</v>
      </c>
      <c r="E5" s="175"/>
      <c r="F5" s="175"/>
      <c r="G5" s="175"/>
      <c r="H5" s="175"/>
      <c r="I5" s="175"/>
      <c r="J5" s="175"/>
      <c r="K5" s="175"/>
      <c r="L5" s="175"/>
      <c r="M5" s="175"/>
      <c r="N5" s="144"/>
      <c r="O5" s="175" t="s">
        <v>19</v>
      </c>
      <c r="P5" s="175"/>
      <c r="Q5" s="175"/>
      <c r="R5" s="175"/>
      <c r="S5" s="144"/>
    </row>
    <row r="6" ht="19.5" customHeight="1" spans="1:19">
      <c r="A6" s="14"/>
      <c r="B6" s="76"/>
      <c r="C6" s="76"/>
      <c r="D6" s="76" t="s">
        <v>31</v>
      </c>
      <c r="E6" s="76" t="s">
        <v>32</v>
      </c>
      <c r="F6" s="76" t="s">
        <v>33</v>
      </c>
      <c r="G6" s="76" t="s">
        <v>34</v>
      </c>
      <c r="H6" s="76" t="s">
        <v>35</v>
      </c>
      <c r="I6" s="178" t="s">
        <v>36</v>
      </c>
      <c r="J6" s="178"/>
      <c r="K6" s="178"/>
      <c r="L6" s="178"/>
      <c r="M6" s="178"/>
      <c r="N6" s="89"/>
      <c r="O6" s="76" t="s">
        <v>31</v>
      </c>
      <c r="P6" s="76" t="s">
        <v>32</v>
      </c>
      <c r="Q6" s="76" t="s">
        <v>33</v>
      </c>
      <c r="R6" s="76" t="s">
        <v>34</v>
      </c>
      <c r="S6" s="76" t="s">
        <v>37</v>
      </c>
    </row>
    <row r="7" ht="33.75" customHeight="1" spans="1:19">
      <c r="A7" s="16"/>
      <c r="B7" s="78"/>
      <c r="C7" s="78"/>
      <c r="D7" s="78"/>
      <c r="E7" s="78"/>
      <c r="F7" s="78"/>
      <c r="G7" s="78"/>
      <c r="H7" s="78"/>
      <c r="I7" s="77" t="s">
        <v>31</v>
      </c>
      <c r="J7" s="77" t="s">
        <v>38</v>
      </c>
      <c r="K7" s="77" t="s">
        <v>39</v>
      </c>
      <c r="L7" s="77" t="s">
        <v>40</v>
      </c>
      <c r="M7" s="77" t="s">
        <v>41</v>
      </c>
      <c r="N7" s="77" t="s">
        <v>42</v>
      </c>
      <c r="O7" s="78"/>
      <c r="P7" s="78"/>
      <c r="Q7" s="78"/>
      <c r="R7" s="78"/>
      <c r="S7" s="78"/>
    </row>
    <row r="8" ht="16.5" customHeight="1" spans="1:19">
      <c r="A8" s="51">
        <v>1</v>
      </c>
      <c r="B8" s="51">
        <v>2</v>
      </c>
      <c r="C8" s="51">
        <v>3</v>
      </c>
      <c r="D8" s="51">
        <v>4</v>
      </c>
      <c r="E8" s="51">
        <v>5</v>
      </c>
      <c r="F8" s="51">
        <v>6</v>
      </c>
      <c r="G8" s="51">
        <v>7</v>
      </c>
      <c r="H8" s="51">
        <v>8</v>
      </c>
      <c r="I8" s="51">
        <v>9</v>
      </c>
      <c r="J8" s="51">
        <v>10</v>
      </c>
      <c r="K8" s="51">
        <v>11</v>
      </c>
      <c r="L8" s="51">
        <v>12</v>
      </c>
      <c r="M8" s="51">
        <v>13</v>
      </c>
      <c r="N8" s="51">
        <v>14</v>
      </c>
      <c r="O8" s="51">
        <v>15</v>
      </c>
      <c r="P8" s="51">
        <v>16</v>
      </c>
      <c r="Q8" s="51">
        <v>17</v>
      </c>
      <c r="R8" s="51">
        <v>18</v>
      </c>
      <c r="S8" s="51">
        <v>19</v>
      </c>
    </row>
    <row r="9" ht="18" customHeight="1" spans="1:19">
      <c r="A9" s="20" t="s">
        <v>43</v>
      </c>
      <c r="B9" s="20" t="s">
        <v>44</v>
      </c>
      <c r="C9" s="21">
        <v>64814727.9</v>
      </c>
      <c r="D9" s="21">
        <v>64814727.9</v>
      </c>
      <c r="E9" s="21">
        <v>8028228.9</v>
      </c>
      <c r="F9" s="21"/>
      <c r="G9" s="21"/>
      <c r="H9" s="21"/>
      <c r="I9" s="21">
        <v>56786499</v>
      </c>
      <c r="J9" s="21">
        <v>56786499</v>
      </c>
      <c r="K9" s="21"/>
      <c r="L9" s="21"/>
      <c r="M9" s="21"/>
      <c r="N9" s="21"/>
      <c r="O9" s="21"/>
      <c r="P9" s="21"/>
      <c r="Q9" s="21"/>
      <c r="R9" s="21"/>
      <c r="S9" s="21"/>
    </row>
    <row r="10" ht="18" customHeight="1" spans="1:19">
      <c r="A10" s="22" t="s">
        <v>29</v>
      </c>
      <c r="B10" s="22"/>
      <c r="C10" s="21">
        <v>64814727.9</v>
      </c>
      <c r="D10" s="21">
        <v>64814727.9</v>
      </c>
      <c r="E10" s="21">
        <v>8028228.9</v>
      </c>
      <c r="F10" s="21"/>
      <c r="G10" s="21"/>
      <c r="H10" s="21"/>
      <c r="I10" s="21">
        <v>56786499</v>
      </c>
      <c r="J10" s="21">
        <v>56786499</v>
      </c>
      <c r="K10" s="21"/>
      <c r="L10" s="21"/>
      <c r="M10" s="21"/>
      <c r="N10" s="21"/>
      <c r="O10" s="21"/>
      <c r="P10" s="21"/>
      <c r="Q10" s="21"/>
      <c r="R10" s="21"/>
      <c r="S10" s="21"/>
    </row>
  </sheetData>
  <mergeCells count="19">
    <mergeCell ref="A3:S3"/>
    <mergeCell ref="A4:D4"/>
    <mergeCell ref="D5:N5"/>
    <mergeCell ref="O5:S5"/>
    <mergeCell ref="I6:N6"/>
    <mergeCell ref="A10:B10"/>
    <mergeCell ref="A5:A7"/>
    <mergeCell ref="B5:B7"/>
    <mergeCell ref="C5:C7"/>
    <mergeCell ref="D6:D7"/>
    <mergeCell ref="E6:E7"/>
    <mergeCell ref="F6:F7"/>
    <mergeCell ref="G6:G7"/>
    <mergeCell ref="H6:H7"/>
    <mergeCell ref="O6:O7"/>
    <mergeCell ref="P6:P7"/>
    <mergeCell ref="Q6:Q7"/>
    <mergeCell ref="R6:R7"/>
    <mergeCell ref="S6:S7"/>
  </mergeCells>
  <printOptions horizontalCentered="1"/>
  <pageMargins left="0.3" right="0.3" top="0.41" bottom="0.41" header="0.25" footer="0.25"/>
  <pageSetup paperSize="9" scale="56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O28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/>
  <cols>
    <col min="1" max="1" width="16.1555555555556" customWidth="1"/>
    <col min="2" max="2" width="40.3222222222222" customWidth="1"/>
    <col min="3" max="6" width="22.3333333333333" customWidth="1"/>
    <col min="7" max="8" width="22.1555555555556" customWidth="1"/>
    <col min="9" max="9" width="22" customWidth="1"/>
    <col min="10" max="11" width="22.1555555555556" customWidth="1"/>
    <col min="12" max="14" width="22" customWidth="1"/>
    <col min="15" max="15" width="22.1555555555556" customWidth="1"/>
  </cols>
  <sheetData>
    <row r="1" customHeight="1" spans="1: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9.5" customHeight="1" spans="4:15">
      <c r="D2" s="113"/>
      <c r="H2" s="113"/>
      <c r="J2" s="113"/>
      <c r="O2" s="172" t="s">
        <v>45</v>
      </c>
    </row>
    <row r="3" ht="42" customHeight="1" spans="1:15">
      <c r="A3" s="5" t="str">
        <f>"2025"&amp;"年部门支出预算表"</f>
        <v>2025年部门支出预算表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ht="24" customHeight="1" spans="1:15">
      <c r="A4" s="150" t="str">
        <f>"单位名称："&amp;"景洪市中傣医医院"</f>
        <v>单位名称：景洪市中傣医医院</v>
      </c>
      <c r="B4" s="150"/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7"/>
      <c r="N4" s="7"/>
      <c r="O4" s="96" t="s">
        <v>1</v>
      </c>
    </row>
    <row r="5" ht="19.5" customHeight="1" spans="1:15">
      <c r="A5" s="9" t="s">
        <v>46</v>
      </c>
      <c r="B5" s="9" t="s">
        <v>47</v>
      </c>
      <c r="C5" s="9" t="s">
        <v>29</v>
      </c>
      <c r="D5" s="11" t="s">
        <v>32</v>
      </c>
      <c r="E5" s="12" t="s">
        <v>48</v>
      </c>
      <c r="F5" s="13" t="s">
        <v>49</v>
      </c>
      <c r="G5" s="9" t="s">
        <v>33</v>
      </c>
      <c r="H5" s="9" t="s">
        <v>34</v>
      </c>
      <c r="I5" s="9" t="s">
        <v>50</v>
      </c>
      <c r="J5" s="11" t="s">
        <v>51</v>
      </c>
      <c r="K5" s="12"/>
      <c r="L5" s="12"/>
      <c r="M5" s="12"/>
      <c r="N5" s="12"/>
      <c r="O5" s="13"/>
    </row>
    <row r="6" ht="33.75" customHeight="1" spans="1:15">
      <c r="A6" s="16"/>
      <c r="B6" s="16"/>
      <c r="C6" s="16"/>
      <c r="D6" s="18" t="s">
        <v>31</v>
      </c>
      <c r="E6" s="88" t="s">
        <v>48</v>
      </c>
      <c r="F6" s="88" t="s">
        <v>49</v>
      </c>
      <c r="G6" s="16"/>
      <c r="H6" s="16"/>
      <c r="I6" s="16"/>
      <c r="J6" s="18" t="s">
        <v>31</v>
      </c>
      <c r="K6" s="39" t="s">
        <v>52</v>
      </c>
      <c r="L6" s="39" t="s">
        <v>53</v>
      </c>
      <c r="M6" s="39" t="s">
        <v>54</v>
      </c>
      <c r="N6" s="39" t="s">
        <v>55</v>
      </c>
      <c r="O6" s="39" t="s">
        <v>56</v>
      </c>
    </row>
    <row r="7" ht="19.5" customHeight="1" spans="1:15">
      <c r="A7" s="170">
        <v>1</v>
      </c>
      <c r="B7" s="170">
        <v>2</v>
      </c>
      <c r="C7" s="171">
        <v>3</v>
      </c>
      <c r="D7" s="171">
        <v>4</v>
      </c>
      <c r="E7" s="171">
        <v>5</v>
      </c>
      <c r="F7" s="171">
        <v>6</v>
      </c>
      <c r="G7" s="171">
        <v>7</v>
      </c>
      <c r="H7" s="171">
        <v>8</v>
      </c>
      <c r="I7" s="171">
        <v>9</v>
      </c>
      <c r="J7" s="171">
        <v>10</v>
      </c>
      <c r="K7" s="171">
        <v>11</v>
      </c>
      <c r="L7" s="171">
        <v>12</v>
      </c>
      <c r="M7" s="171">
        <v>13</v>
      </c>
      <c r="N7" s="171">
        <v>14</v>
      </c>
      <c r="O7" s="171">
        <v>15</v>
      </c>
    </row>
    <row r="8" ht="21.75" customHeight="1" spans="1:15">
      <c r="A8" s="20" t="s">
        <v>57</v>
      </c>
      <c r="B8" s="20" t="s">
        <v>58</v>
      </c>
      <c r="C8" s="21">
        <v>3063390.45</v>
      </c>
      <c r="D8" s="21">
        <v>1260047.38</v>
      </c>
      <c r="E8" s="21">
        <v>1260047.38</v>
      </c>
      <c r="F8" s="21"/>
      <c r="G8" s="21"/>
      <c r="H8" s="21"/>
      <c r="I8" s="21"/>
      <c r="J8" s="21">
        <v>1803343.07</v>
      </c>
      <c r="K8" s="21">
        <v>1803343.07</v>
      </c>
      <c r="L8" s="21"/>
      <c r="M8" s="21"/>
      <c r="N8" s="21"/>
      <c r="O8" s="21"/>
    </row>
    <row r="9" ht="21.75" customHeight="1" spans="1:15">
      <c r="A9" s="93" t="s">
        <v>59</v>
      </c>
      <c r="B9" s="93" t="s">
        <v>60</v>
      </c>
      <c r="C9" s="21">
        <v>3051930.45</v>
      </c>
      <c r="D9" s="21">
        <v>1248587.38</v>
      </c>
      <c r="E9" s="21">
        <v>1248587.38</v>
      </c>
      <c r="F9" s="21"/>
      <c r="G9" s="21"/>
      <c r="H9" s="21"/>
      <c r="I9" s="21"/>
      <c r="J9" s="21">
        <v>1803343.07</v>
      </c>
      <c r="K9" s="21">
        <v>1803343.07</v>
      </c>
      <c r="L9" s="21"/>
      <c r="M9" s="21"/>
      <c r="N9" s="21"/>
      <c r="O9" s="21"/>
    </row>
    <row r="10" ht="21.75" customHeight="1" spans="1:15">
      <c r="A10" s="157" t="s">
        <v>61</v>
      </c>
      <c r="B10" s="157" t="s">
        <v>62</v>
      </c>
      <c r="C10" s="21">
        <v>139364.4</v>
      </c>
      <c r="D10" s="21">
        <v>139364.4</v>
      </c>
      <c r="E10" s="21">
        <v>139364.4</v>
      </c>
      <c r="F10" s="21"/>
      <c r="G10" s="21"/>
      <c r="H10" s="21"/>
      <c r="I10" s="21"/>
      <c r="J10" s="21"/>
      <c r="K10" s="21"/>
      <c r="L10" s="21"/>
      <c r="M10" s="21"/>
      <c r="N10" s="21"/>
      <c r="O10" s="21"/>
    </row>
    <row r="11" ht="21.75" customHeight="1" spans="1:15">
      <c r="A11" s="157" t="s">
        <v>63</v>
      </c>
      <c r="B11" s="157" t="s">
        <v>64</v>
      </c>
      <c r="C11" s="21">
        <v>2089950.05</v>
      </c>
      <c r="D11" s="21">
        <v>1109222.98</v>
      </c>
      <c r="E11" s="21">
        <v>1109222.98</v>
      </c>
      <c r="F11" s="21"/>
      <c r="G11" s="21"/>
      <c r="H11" s="21"/>
      <c r="I11" s="21"/>
      <c r="J11" s="21">
        <v>980727.07</v>
      </c>
      <c r="K11" s="21">
        <v>980727.07</v>
      </c>
      <c r="L11" s="21"/>
      <c r="M11" s="21"/>
      <c r="N11" s="21"/>
      <c r="O11" s="21"/>
    </row>
    <row r="12" ht="21.75" customHeight="1" spans="1:15">
      <c r="A12" s="157" t="s">
        <v>65</v>
      </c>
      <c r="B12" s="157" t="s">
        <v>66</v>
      </c>
      <c r="C12" s="21">
        <v>822616</v>
      </c>
      <c r="D12" s="21"/>
      <c r="E12" s="21"/>
      <c r="F12" s="21"/>
      <c r="G12" s="21"/>
      <c r="H12" s="21"/>
      <c r="I12" s="21"/>
      <c r="J12" s="21">
        <v>822616</v>
      </c>
      <c r="K12" s="21">
        <v>822616</v>
      </c>
      <c r="L12" s="21"/>
      <c r="M12" s="21"/>
      <c r="N12" s="21"/>
      <c r="O12" s="21"/>
    </row>
    <row r="13" ht="21.75" customHeight="1" spans="1:15">
      <c r="A13" s="93" t="s">
        <v>67</v>
      </c>
      <c r="B13" s="93" t="s">
        <v>68</v>
      </c>
      <c r="C13" s="21">
        <v>11460</v>
      </c>
      <c r="D13" s="21">
        <v>11460</v>
      </c>
      <c r="E13" s="21">
        <v>11460</v>
      </c>
      <c r="F13" s="21"/>
      <c r="G13" s="21"/>
      <c r="H13" s="21"/>
      <c r="I13" s="21"/>
      <c r="J13" s="21"/>
      <c r="K13" s="21"/>
      <c r="L13" s="21"/>
      <c r="M13" s="21"/>
      <c r="N13" s="21"/>
      <c r="O13" s="21"/>
    </row>
    <row r="14" ht="21.75" customHeight="1" spans="1:15">
      <c r="A14" s="157" t="s">
        <v>69</v>
      </c>
      <c r="B14" s="157" t="s">
        <v>70</v>
      </c>
      <c r="C14" s="21">
        <v>11460</v>
      </c>
      <c r="D14" s="21">
        <v>11460</v>
      </c>
      <c r="E14" s="21">
        <v>11460</v>
      </c>
      <c r="F14" s="21"/>
      <c r="G14" s="21"/>
      <c r="H14" s="21"/>
      <c r="I14" s="21"/>
      <c r="J14" s="21"/>
      <c r="K14" s="21"/>
      <c r="L14" s="21"/>
      <c r="M14" s="21"/>
      <c r="N14" s="21"/>
      <c r="O14" s="21"/>
    </row>
    <row r="15" ht="21.75" customHeight="1" spans="1:15">
      <c r="A15" s="20" t="s">
        <v>71</v>
      </c>
      <c r="B15" s="20" t="s">
        <v>72</v>
      </c>
      <c r="C15" s="21">
        <v>59274817.45</v>
      </c>
      <c r="D15" s="21">
        <v>6768181.52</v>
      </c>
      <c r="E15" s="21">
        <v>6609385.52</v>
      </c>
      <c r="F15" s="21">
        <v>158796</v>
      </c>
      <c r="G15" s="21"/>
      <c r="H15" s="21"/>
      <c r="I15" s="21"/>
      <c r="J15" s="21">
        <v>52506635.93</v>
      </c>
      <c r="K15" s="21">
        <v>52506635.93</v>
      </c>
      <c r="L15" s="21"/>
      <c r="M15" s="21"/>
      <c r="N15" s="21"/>
      <c r="O15" s="21"/>
    </row>
    <row r="16" ht="21.75" customHeight="1" spans="1:15">
      <c r="A16" s="93" t="s">
        <v>73</v>
      </c>
      <c r="B16" s="93" t="s">
        <v>74</v>
      </c>
      <c r="C16" s="21">
        <v>55512208.93</v>
      </c>
      <c r="D16" s="21">
        <v>5171156</v>
      </c>
      <c r="E16" s="21">
        <v>5043816</v>
      </c>
      <c r="F16" s="21">
        <v>127340</v>
      </c>
      <c r="G16" s="21"/>
      <c r="H16" s="21"/>
      <c r="I16" s="21"/>
      <c r="J16" s="21">
        <v>50341052.93</v>
      </c>
      <c r="K16" s="21">
        <v>50341052.93</v>
      </c>
      <c r="L16" s="21"/>
      <c r="M16" s="21"/>
      <c r="N16" s="21"/>
      <c r="O16" s="21"/>
    </row>
    <row r="17" ht="21.75" customHeight="1" spans="1:15">
      <c r="A17" s="157" t="s">
        <v>75</v>
      </c>
      <c r="B17" s="157" t="s">
        <v>76</v>
      </c>
      <c r="C17" s="21">
        <v>55383919.03</v>
      </c>
      <c r="D17" s="21">
        <v>5171156</v>
      </c>
      <c r="E17" s="21">
        <v>5043816</v>
      </c>
      <c r="F17" s="21">
        <v>127340</v>
      </c>
      <c r="G17" s="21"/>
      <c r="H17" s="21"/>
      <c r="I17" s="21"/>
      <c r="J17" s="21">
        <v>50212763.03</v>
      </c>
      <c r="K17" s="21">
        <v>50212763.03</v>
      </c>
      <c r="L17" s="21"/>
      <c r="M17" s="21"/>
      <c r="N17" s="21"/>
      <c r="O17" s="21"/>
    </row>
    <row r="18" ht="21.75" customHeight="1" spans="1:15">
      <c r="A18" s="157" t="s">
        <v>77</v>
      </c>
      <c r="B18" s="157" t="s">
        <v>78</v>
      </c>
      <c r="C18" s="21">
        <v>128289.9</v>
      </c>
      <c r="D18" s="21"/>
      <c r="E18" s="21"/>
      <c r="F18" s="21"/>
      <c r="G18" s="21"/>
      <c r="H18" s="21"/>
      <c r="I18" s="21"/>
      <c r="J18" s="21">
        <v>128289.9</v>
      </c>
      <c r="K18" s="21">
        <v>128289.9</v>
      </c>
      <c r="L18" s="21"/>
      <c r="M18" s="21"/>
      <c r="N18" s="21"/>
      <c r="O18" s="21"/>
    </row>
    <row r="19" ht="21.75" customHeight="1" spans="1:15">
      <c r="A19" s="93" t="s">
        <v>79</v>
      </c>
      <c r="B19" s="93" t="s">
        <v>80</v>
      </c>
      <c r="C19" s="21">
        <v>31456</v>
      </c>
      <c r="D19" s="21">
        <v>31456</v>
      </c>
      <c r="E19" s="21"/>
      <c r="F19" s="21">
        <v>31456</v>
      </c>
      <c r="G19" s="21"/>
      <c r="H19" s="21"/>
      <c r="I19" s="21"/>
      <c r="J19" s="21"/>
      <c r="K19" s="21"/>
      <c r="L19" s="21"/>
      <c r="M19" s="21"/>
      <c r="N19" s="21"/>
      <c r="O19" s="21"/>
    </row>
    <row r="20" ht="21.75" customHeight="1" spans="1:15">
      <c r="A20" s="157" t="s">
        <v>81</v>
      </c>
      <c r="B20" s="157" t="s">
        <v>82</v>
      </c>
      <c r="C20" s="21">
        <v>31456</v>
      </c>
      <c r="D20" s="21">
        <v>31456</v>
      </c>
      <c r="E20" s="21"/>
      <c r="F20" s="21">
        <v>31456</v>
      </c>
      <c r="G20" s="21"/>
      <c r="H20" s="21"/>
      <c r="I20" s="21"/>
      <c r="J20" s="21"/>
      <c r="K20" s="21"/>
      <c r="L20" s="21"/>
      <c r="M20" s="21"/>
      <c r="N20" s="21"/>
      <c r="O20" s="21"/>
    </row>
    <row r="21" ht="21.75" customHeight="1" spans="1:15">
      <c r="A21" s="93" t="s">
        <v>83</v>
      </c>
      <c r="B21" s="93" t="s">
        <v>84</v>
      </c>
      <c r="C21" s="21">
        <v>3731152.52</v>
      </c>
      <c r="D21" s="21">
        <v>1565569.52</v>
      </c>
      <c r="E21" s="21">
        <v>1565569.52</v>
      </c>
      <c r="F21" s="21"/>
      <c r="G21" s="21"/>
      <c r="H21" s="21"/>
      <c r="I21" s="21"/>
      <c r="J21" s="21">
        <v>2165583</v>
      </c>
      <c r="K21" s="21">
        <v>2165583</v>
      </c>
      <c r="L21" s="21"/>
      <c r="M21" s="21"/>
      <c r="N21" s="21"/>
      <c r="O21" s="21"/>
    </row>
    <row r="22" ht="21.75" customHeight="1" spans="1:15">
      <c r="A22" s="157" t="s">
        <v>85</v>
      </c>
      <c r="B22" s="157" t="s">
        <v>86</v>
      </c>
      <c r="C22" s="21">
        <v>1628619.6</v>
      </c>
      <c r="D22" s="21">
        <v>560885.6</v>
      </c>
      <c r="E22" s="21">
        <v>560885.6</v>
      </c>
      <c r="F22" s="21"/>
      <c r="G22" s="21"/>
      <c r="H22" s="21"/>
      <c r="I22" s="21"/>
      <c r="J22" s="21">
        <v>1067734</v>
      </c>
      <c r="K22" s="21">
        <v>1067734</v>
      </c>
      <c r="L22" s="21"/>
      <c r="M22" s="21"/>
      <c r="N22" s="21"/>
      <c r="O22" s="21"/>
    </row>
    <row r="23" ht="21.75" customHeight="1" spans="1:15">
      <c r="A23" s="157" t="s">
        <v>87</v>
      </c>
      <c r="B23" s="157" t="s">
        <v>88</v>
      </c>
      <c r="C23" s="21">
        <v>1852648.75</v>
      </c>
      <c r="D23" s="21">
        <v>906737.75</v>
      </c>
      <c r="E23" s="21">
        <v>906737.75</v>
      </c>
      <c r="F23" s="21"/>
      <c r="G23" s="21"/>
      <c r="H23" s="21"/>
      <c r="I23" s="21"/>
      <c r="J23" s="21">
        <v>945911</v>
      </c>
      <c r="K23" s="21">
        <v>945911</v>
      </c>
      <c r="L23" s="21"/>
      <c r="M23" s="21"/>
      <c r="N23" s="21"/>
      <c r="O23" s="21"/>
    </row>
    <row r="24" ht="21.75" customHeight="1" spans="1:15">
      <c r="A24" s="157" t="s">
        <v>89</v>
      </c>
      <c r="B24" s="157" t="s">
        <v>90</v>
      </c>
      <c r="C24" s="21">
        <v>249884.17</v>
      </c>
      <c r="D24" s="21">
        <v>97946.17</v>
      </c>
      <c r="E24" s="21">
        <v>97946.17</v>
      </c>
      <c r="F24" s="21"/>
      <c r="G24" s="21"/>
      <c r="H24" s="21"/>
      <c r="I24" s="21"/>
      <c r="J24" s="21">
        <v>151938</v>
      </c>
      <c r="K24" s="21">
        <v>151938</v>
      </c>
      <c r="L24" s="21"/>
      <c r="M24" s="21"/>
      <c r="N24" s="21"/>
      <c r="O24" s="21"/>
    </row>
    <row r="25" ht="21.75" customHeight="1" spans="1:15">
      <c r="A25" s="20" t="s">
        <v>91</v>
      </c>
      <c r="B25" s="20" t="s">
        <v>92</v>
      </c>
      <c r="C25" s="21">
        <v>2476520</v>
      </c>
      <c r="D25" s="21"/>
      <c r="E25" s="21"/>
      <c r="F25" s="21"/>
      <c r="G25" s="21"/>
      <c r="H25" s="21"/>
      <c r="I25" s="21"/>
      <c r="J25" s="21">
        <v>2476520</v>
      </c>
      <c r="K25" s="21">
        <v>2476520</v>
      </c>
      <c r="L25" s="21"/>
      <c r="M25" s="21"/>
      <c r="N25" s="21"/>
      <c r="O25" s="21"/>
    </row>
    <row r="26" ht="21.75" customHeight="1" spans="1:15">
      <c r="A26" s="93" t="s">
        <v>93</v>
      </c>
      <c r="B26" s="93" t="s">
        <v>94</v>
      </c>
      <c r="C26" s="21">
        <v>2476520</v>
      </c>
      <c r="D26" s="21"/>
      <c r="E26" s="21"/>
      <c r="F26" s="21"/>
      <c r="G26" s="21"/>
      <c r="H26" s="21"/>
      <c r="I26" s="21"/>
      <c r="J26" s="21">
        <v>2476520</v>
      </c>
      <c r="K26" s="21">
        <v>2476520</v>
      </c>
      <c r="L26" s="21"/>
      <c r="M26" s="21"/>
      <c r="N26" s="21"/>
      <c r="O26" s="21"/>
    </row>
    <row r="27" ht="21.75" customHeight="1" spans="1:15">
      <c r="A27" s="157" t="s">
        <v>95</v>
      </c>
      <c r="B27" s="157" t="s">
        <v>96</v>
      </c>
      <c r="C27" s="21">
        <v>2476520</v>
      </c>
      <c r="D27" s="21"/>
      <c r="E27" s="21"/>
      <c r="F27" s="21"/>
      <c r="G27" s="21"/>
      <c r="H27" s="21"/>
      <c r="I27" s="21"/>
      <c r="J27" s="21">
        <v>2476520</v>
      </c>
      <c r="K27" s="21">
        <v>2476520</v>
      </c>
      <c r="L27" s="21"/>
      <c r="M27" s="21"/>
      <c r="N27" s="21"/>
      <c r="O27" s="21"/>
    </row>
    <row r="28" ht="21.75" customHeight="1" spans="1:15">
      <c r="A28" s="22" t="s">
        <v>97</v>
      </c>
      <c r="B28" s="22" t="s">
        <v>97</v>
      </c>
      <c r="C28" s="21">
        <v>64814727.9</v>
      </c>
      <c r="D28" s="21">
        <v>8028228.9</v>
      </c>
      <c r="E28" s="21">
        <v>7869432.9</v>
      </c>
      <c r="F28" s="21">
        <v>158796</v>
      </c>
      <c r="G28" s="21"/>
      <c r="H28" s="21"/>
      <c r="I28" s="21"/>
      <c r="J28" s="21">
        <v>56786499</v>
      </c>
      <c r="K28" s="21">
        <v>56786499</v>
      </c>
      <c r="L28" s="21"/>
      <c r="M28" s="21"/>
      <c r="N28" s="21"/>
      <c r="O28" s="21"/>
    </row>
  </sheetData>
  <mergeCells count="11">
    <mergeCell ref="A3:O3"/>
    <mergeCell ref="A4:L4"/>
    <mergeCell ref="D5:F5"/>
    <mergeCell ref="J5:O5"/>
    <mergeCell ref="A28:B28"/>
    <mergeCell ref="A5:A6"/>
    <mergeCell ref="B5:B6"/>
    <mergeCell ref="C5:C6"/>
    <mergeCell ref="G5:G6"/>
    <mergeCell ref="H5:H6"/>
    <mergeCell ref="I5:I6"/>
  </mergeCells>
  <printOptions horizontalCentered="1"/>
  <pageMargins left="0.3" right="0.3" top="0.41" bottom="0.41" header="0.25" footer="0.25"/>
  <pageSetup paperSize="9" scale="5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7"/>
  <sheetViews>
    <sheetView showZeros="0" workbookViewId="0">
      <pane ySplit="1" topLeftCell="A2" activePane="bottomLeft" state="frozen"/>
      <selection/>
      <selection pane="bottomLeft" activeCell="C18" sqref="C18"/>
    </sheetView>
  </sheetViews>
  <sheetFormatPr defaultColWidth="10.6555555555556" defaultRowHeight="14.25" customHeight="1" outlineLevelCol="3"/>
  <cols>
    <col min="1" max="1" width="45.8333333333333" customWidth="1"/>
    <col min="2" max="2" width="36" customWidth="1"/>
    <col min="3" max="3" width="41.8333333333333" customWidth="1"/>
    <col min="4" max="4" width="34.8333333333333" customWidth="1"/>
  </cols>
  <sheetData>
    <row r="1" customHeight="1" spans="1:4">
      <c r="A1" s="1"/>
      <c r="B1" s="1"/>
      <c r="C1" s="1"/>
      <c r="D1" s="1"/>
    </row>
    <row r="2" ht="19.5" customHeight="1" spans="4:4">
      <c r="D2" s="31" t="s">
        <v>98</v>
      </c>
    </row>
    <row r="3" ht="36" customHeight="1" spans="1:4">
      <c r="A3" s="5" t="str">
        <f>"2025"&amp;"年部门财政拨款收支预算总表"</f>
        <v>2025年部门财政拨款收支预算总表</v>
      </c>
      <c r="B3" s="5"/>
      <c r="C3" s="5"/>
      <c r="D3" s="5"/>
    </row>
    <row r="4" ht="24" customHeight="1" spans="1:4">
      <c r="A4" s="6" t="str">
        <f>"单位名称："&amp;"景洪市中傣医医院"</f>
        <v>单位名称：景洪市中傣医医院</v>
      </c>
      <c r="B4" s="6"/>
      <c r="C4" s="160"/>
      <c r="D4" s="96" t="s">
        <v>1</v>
      </c>
    </row>
    <row r="5" ht="19.5" customHeight="1" spans="1:4">
      <c r="A5" s="11" t="s">
        <v>2</v>
      </c>
      <c r="B5" s="13"/>
      <c r="C5" s="11" t="s">
        <v>3</v>
      </c>
      <c r="D5" s="13"/>
    </row>
    <row r="6" ht="21.75" customHeight="1" spans="1:4">
      <c r="A6" s="26" t="s">
        <v>4</v>
      </c>
      <c r="B6" s="102" t="s">
        <v>5</v>
      </c>
      <c r="C6" s="26" t="s">
        <v>99</v>
      </c>
      <c r="D6" s="102" t="s">
        <v>5</v>
      </c>
    </row>
    <row r="7" ht="17.25" customHeight="1" spans="1:4">
      <c r="A7" s="28"/>
      <c r="B7" s="105"/>
      <c r="C7" s="28"/>
      <c r="D7" s="105"/>
    </row>
    <row r="8" ht="17.25" customHeight="1" spans="1:4">
      <c r="A8" s="161" t="s">
        <v>100</v>
      </c>
      <c r="B8" s="21">
        <v>8028228.9</v>
      </c>
      <c r="C8" s="162" t="s">
        <v>101</v>
      </c>
      <c r="D8" s="163">
        <v>8028228.9</v>
      </c>
    </row>
    <row r="9" ht="17.25" customHeight="1" spans="1:4">
      <c r="A9" s="164" t="s">
        <v>102</v>
      </c>
      <c r="B9" s="21">
        <v>8028228.9</v>
      </c>
      <c r="C9" s="162" t="str">
        <f>"（"&amp;"一"&amp;"）"&amp;"社会保障和就业支出"</f>
        <v>（一）社会保障和就业支出</v>
      </c>
      <c r="D9" s="163">
        <v>1260047.38</v>
      </c>
    </row>
    <row r="10" ht="17.25" customHeight="1" spans="1:4">
      <c r="A10" s="164" t="s">
        <v>103</v>
      </c>
      <c r="B10" s="21"/>
      <c r="C10" s="162" t="str">
        <f>"（"&amp;"二"&amp;"）"&amp;"卫生健康支出"</f>
        <v>（二）卫生健康支出</v>
      </c>
      <c r="D10" s="163">
        <v>6768181.52</v>
      </c>
    </row>
    <row r="11" ht="17.25" customHeight="1" spans="1:4">
      <c r="A11" s="164" t="s">
        <v>104</v>
      </c>
      <c r="B11" s="21"/>
      <c r="C11" s="162" t="str">
        <f>"（"&amp;"三"&amp;"）"&amp;"住房保障支出"</f>
        <v>（三）住房保障支出</v>
      </c>
      <c r="D11" s="163"/>
    </row>
    <row r="12" ht="17.25" customHeight="1" spans="1:4">
      <c r="A12" s="164" t="s">
        <v>105</v>
      </c>
      <c r="B12" s="21"/>
      <c r="C12" s="162"/>
      <c r="D12" s="163"/>
    </row>
    <row r="13" ht="17.25" customHeight="1" spans="1:4">
      <c r="A13" s="164" t="s">
        <v>102</v>
      </c>
      <c r="B13" s="21"/>
      <c r="C13" s="162"/>
      <c r="D13" s="163"/>
    </row>
    <row r="14" ht="17.25" customHeight="1" spans="1:4">
      <c r="A14" s="164" t="s">
        <v>103</v>
      </c>
      <c r="B14" s="21"/>
      <c r="C14" s="162"/>
      <c r="D14" s="163"/>
    </row>
    <row r="15" ht="17.25" customHeight="1" spans="1:4">
      <c r="A15" s="164" t="s">
        <v>104</v>
      </c>
      <c r="B15" s="21"/>
      <c r="C15" s="162"/>
      <c r="D15" s="163"/>
    </row>
    <row r="16" customHeight="1" spans="1:4">
      <c r="A16" s="165"/>
      <c r="B16" s="166"/>
      <c r="C16" s="167" t="s">
        <v>106</v>
      </c>
      <c r="D16" s="166"/>
    </row>
    <row r="17" ht="17.25" customHeight="1" spans="1:4">
      <c r="A17" s="168" t="s">
        <v>107</v>
      </c>
      <c r="B17" s="169">
        <v>8028228.9</v>
      </c>
      <c r="C17" s="165" t="s">
        <v>25</v>
      </c>
      <c r="D17" s="169">
        <v>8028228.9</v>
      </c>
    </row>
  </sheetData>
  <mergeCells count="8">
    <mergeCell ref="A3:D3"/>
    <mergeCell ref="A4:B4"/>
    <mergeCell ref="A5:B5"/>
    <mergeCell ref="C5:D5"/>
    <mergeCell ref="A6:A7"/>
    <mergeCell ref="B6:B7"/>
    <mergeCell ref="C6:C7"/>
    <mergeCell ref="D6:D7"/>
  </mergeCells>
  <printOptions horizontalCentered="1"/>
  <pageMargins left="0.3" right="0.3" top="0.41" bottom="0.41" header="0.25" footer="0.25"/>
  <pageSetup paperSize="9" scale="7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3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 outlineLevelCol="6"/>
  <cols>
    <col min="1" max="1" width="23.5" customWidth="1"/>
    <col min="2" max="2" width="51.3333333333333" customWidth="1"/>
    <col min="3" max="3" width="28.3333333333333" customWidth="1"/>
    <col min="4" max="4" width="23.8333333333333" customWidth="1"/>
    <col min="5" max="7" width="28.3333333333333" customWidth="1"/>
  </cols>
  <sheetData>
    <row r="1" customHeight="1" spans="1:7">
      <c r="A1" s="1"/>
      <c r="B1" s="1"/>
      <c r="C1" s="1"/>
      <c r="D1" s="1"/>
      <c r="E1" s="1"/>
      <c r="F1" s="1"/>
      <c r="G1" s="1"/>
    </row>
    <row r="2" customHeight="1" spans="4:7">
      <c r="D2" s="113"/>
      <c r="F2" s="151"/>
      <c r="G2" s="31" t="s">
        <v>108</v>
      </c>
    </row>
    <row r="3" ht="39" customHeight="1" spans="1:7">
      <c r="A3" s="5" t="str">
        <f>"2025"&amp;"年一般公共预算支出预算表（按功能科目分类）"</f>
        <v>2025年一般公共预算支出预算表（按功能科目分类）</v>
      </c>
      <c r="B3" s="5"/>
      <c r="C3" s="5"/>
      <c r="D3" s="5"/>
      <c r="E3" s="5"/>
      <c r="F3" s="5"/>
      <c r="G3" s="5"/>
    </row>
    <row r="4" ht="18" customHeight="1" spans="1:7">
      <c r="A4" s="6" t="str">
        <f>"单位名称："&amp;"景洪市中傣医医院"</f>
        <v>单位名称：景洪市中傣医医院</v>
      </c>
      <c r="B4" s="6"/>
      <c r="C4" s="6"/>
      <c r="D4" s="6"/>
      <c r="E4" s="6"/>
      <c r="F4" s="96"/>
      <c r="G4" s="96" t="s">
        <v>1</v>
      </c>
    </row>
    <row r="5" ht="20.25" customHeight="1" spans="1:7">
      <c r="A5" s="152" t="s">
        <v>109</v>
      </c>
      <c r="B5" s="153"/>
      <c r="C5" s="102" t="s">
        <v>29</v>
      </c>
      <c r="D5" s="138" t="s">
        <v>48</v>
      </c>
      <c r="E5" s="141"/>
      <c r="F5" s="142"/>
      <c r="G5" s="154" t="s">
        <v>49</v>
      </c>
    </row>
    <row r="6" ht="20.25" customHeight="1" spans="1:7">
      <c r="A6" s="155" t="s">
        <v>46</v>
      </c>
      <c r="B6" s="155" t="s">
        <v>47</v>
      </c>
      <c r="C6" s="105"/>
      <c r="D6" s="18" t="s">
        <v>31</v>
      </c>
      <c r="E6" s="18" t="s">
        <v>110</v>
      </c>
      <c r="F6" s="18" t="s">
        <v>111</v>
      </c>
      <c r="G6" s="89"/>
    </row>
    <row r="7" ht="19.5" customHeight="1" spans="1:7">
      <c r="A7" s="155" t="s">
        <v>112</v>
      </c>
      <c r="B7" s="155" t="s">
        <v>113</v>
      </c>
      <c r="C7" s="155" t="s">
        <v>114</v>
      </c>
      <c r="D7" s="18">
        <v>4</v>
      </c>
      <c r="E7" s="156" t="s">
        <v>115</v>
      </c>
      <c r="F7" s="156" t="s">
        <v>116</v>
      </c>
      <c r="G7" s="155" t="s">
        <v>117</v>
      </c>
    </row>
    <row r="8" ht="18" customHeight="1" spans="1:7">
      <c r="A8" s="20" t="s">
        <v>57</v>
      </c>
      <c r="B8" s="20" t="s">
        <v>58</v>
      </c>
      <c r="C8" s="21">
        <v>1260047.38</v>
      </c>
      <c r="D8" s="21">
        <v>1260047.38</v>
      </c>
      <c r="E8" s="21">
        <v>1260047.38</v>
      </c>
      <c r="F8" s="21"/>
      <c r="G8" s="21"/>
    </row>
    <row r="9" ht="18" customHeight="1" spans="1:7">
      <c r="A9" s="93" t="s">
        <v>59</v>
      </c>
      <c r="B9" s="93" t="s">
        <v>60</v>
      </c>
      <c r="C9" s="21">
        <v>1248587.38</v>
      </c>
      <c r="D9" s="21">
        <v>1248587.38</v>
      </c>
      <c r="E9" s="21">
        <v>1248587.38</v>
      </c>
      <c r="F9" s="21"/>
      <c r="G9" s="21"/>
    </row>
    <row r="10" ht="18" customHeight="1" spans="1:7">
      <c r="A10" s="157" t="s">
        <v>61</v>
      </c>
      <c r="B10" s="157" t="s">
        <v>62</v>
      </c>
      <c r="C10" s="21">
        <v>139364.4</v>
      </c>
      <c r="D10" s="21">
        <v>139364.4</v>
      </c>
      <c r="E10" s="21">
        <v>139364.4</v>
      </c>
      <c r="F10" s="21"/>
      <c r="G10" s="21"/>
    </row>
    <row r="11" ht="18" customHeight="1" spans="1:7">
      <c r="A11" s="157" t="s">
        <v>63</v>
      </c>
      <c r="B11" s="157" t="s">
        <v>64</v>
      </c>
      <c r="C11" s="21">
        <v>1109222.98</v>
      </c>
      <c r="D11" s="21">
        <v>1109222.98</v>
      </c>
      <c r="E11" s="21">
        <v>1109222.98</v>
      </c>
      <c r="F11" s="21"/>
      <c r="G11" s="21"/>
    </row>
    <row r="12" ht="18" customHeight="1" spans="1:7">
      <c r="A12" s="93" t="s">
        <v>67</v>
      </c>
      <c r="B12" s="93" t="s">
        <v>68</v>
      </c>
      <c r="C12" s="21">
        <v>11460</v>
      </c>
      <c r="D12" s="21">
        <v>11460</v>
      </c>
      <c r="E12" s="21">
        <v>11460</v>
      </c>
      <c r="F12" s="21"/>
      <c r="G12" s="21"/>
    </row>
    <row r="13" ht="18" customHeight="1" spans="1:7">
      <c r="A13" s="157" t="s">
        <v>69</v>
      </c>
      <c r="B13" s="157" t="s">
        <v>70</v>
      </c>
      <c r="C13" s="21">
        <v>11460</v>
      </c>
      <c r="D13" s="21">
        <v>11460</v>
      </c>
      <c r="E13" s="21">
        <v>11460</v>
      </c>
      <c r="F13" s="21"/>
      <c r="G13" s="21"/>
    </row>
    <row r="14" ht="18" customHeight="1" spans="1:7">
      <c r="A14" s="20" t="s">
        <v>71</v>
      </c>
      <c r="B14" s="20" t="s">
        <v>72</v>
      </c>
      <c r="C14" s="21">
        <v>6768181.52</v>
      </c>
      <c r="D14" s="21">
        <v>6609385.52</v>
      </c>
      <c r="E14" s="21">
        <v>6609385.52</v>
      </c>
      <c r="F14" s="21"/>
      <c r="G14" s="21">
        <v>158796</v>
      </c>
    </row>
    <row r="15" ht="18" customHeight="1" spans="1:7">
      <c r="A15" s="93" t="s">
        <v>73</v>
      </c>
      <c r="B15" s="93" t="s">
        <v>74</v>
      </c>
      <c r="C15" s="21">
        <v>5171156</v>
      </c>
      <c r="D15" s="21">
        <v>5043816</v>
      </c>
      <c r="E15" s="21">
        <v>5043816</v>
      </c>
      <c r="F15" s="21"/>
      <c r="G15" s="21">
        <v>127340</v>
      </c>
    </row>
    <row r="16" ht="18" customHeight="1" spans="1:7">
      <c r="A16" s="157" t="s">
        <v>75</v>
      </c>
      <c r="B16" s="157" t="s">
        <v>76</v>
      </c>
      <c r="C16" s="21">
        <v>5171156</v>
      </c>
      <c r="D16" s="21">
        <v>5043816</v>
      </c>
      <c r="E16" s="21">
        <v>5043816</v>
      </c>
      <c r="F16" s="21"/>
      <c r="G16" s="21">
        <v>127340</v>
      </c>
    </row>
    <row r="17" ht="18" customHeight="1" spans="1:7">
      <c r="A17" s="93" t="s">
        <v>79</v>
      </c>
      <c r="B17" s="93" t="s">
        <v>80</v>
      </c>
      <c r="C17" s="21">
        <v>31456</v>
      </c>
      <c r="D17" s="21"/>
      <c r="E17" s="21"/>
      <c r="F17" s="21"/>
      <c r="G17" s="21">
        <v>31456</v>
      </c>
    </row>
    <row r="18" ht="18" customHeight="1" spans="1:7">
      <c r="A18" s="157" t="s">
        <v>81</v>
      </c>
      <c r="B18" s="157" t="s">
        <v>82</v>
      </c>
      <c r="C18" s="21">
        <v>31456</v>
      </c>
      <c r="D18" s="21"/>
      <c r="E18" s="21"/>
      <c r="F18" s="21"/>
      <c r="G18" s="21">
        <v>31456</v>
      </c>
    </row>
    <row r="19" ht="18" customHeight="1" spans="1:7">
      <c r="A19" s="93" t="s">
        <v>83</v>
      </c>
      <c r="B19" s="93" t="s">
        <v>84</v>
      </c>
      <c r="C19" s="21">
        <v>1565569.52</v>
      </c>
      <c r="D19" s="21">
        <v>1565569.52</v>
      </c>
      <c r="E19" s="21">
        <v>1565569.52</v>
      </c>
      <c r="F19" s="21"/>
      <c r="G19" s="21"/>
    </row>
    <row r="20" ht="18" customHeight="1" spans="1:7">
      <c r="A20" s="157" t="s">
        <v>85</v>
      </c>
      <c r="B20" s="157" t="s">
        <v>86</v>
      </c>
      <c r="C20" s="21">
        <v>560885.6</v>
      </c>
      <c r="D20" s="21">
        <v>560885.6</v>
      </c>
      <c r="E20" s="21">
        <v>560885.6</v>
      </c>
      <c r="F20" s="21"/>
      <c r="G20" s="21"/>
    </row>
    <row r="21" ht="18" customHeight="1" spans="1:7">
      <c r="A21" s="157" t="s">
        <v>87</v>
      </c>
      <c r="B21" s="157" t="s">
        <v>88</v>
      </c>
      <c r="C21" s="21">
        <v>906737.75</v>
      </c>
      <c r="D21" s="21">
        <v>906737.75</v>
      </c>
      <c r="E21" s="21">
        <v>906737.75</v>
      </c>
      <c r="F21" s="21"/>
      <c r="G21" s="21"/>
    </row>
    <row r="22" ht="18" customHeight="1" spans="1:7">
      <c r="A22" s="157" t="s">
        <v>89</v>
      </c>
      <c r="B22" s="157" t="s">
        <v>90</v>
      </c>
      <c r="C22" s="21">
        <v>97946.17</v>
      </c>
      <c r="D22" s="21">
        <v>97946.17</v>
      </c>
      <c r="E22" s="21">
        <v>97946.17</v>
      </c>
      <c r="F22" s="21"/>
      <c r="G22" s="21"/>
    </row>
    <row r="23" ht="18" customHeight="1" spans="1:7">
      <c r="A23" s="158" t="s">
        <v>97</v>
      </c>
      <c r="B23" s="159" t="s">
        <v>97</v>
      </c>
      <c r="C23" s="21">
        <v>8028228.9</v>
      </c>
      <c r="D23" s="21">
        <v>7869432.9</v>
      </c>
      <c r="E23" s="21">
        <v>7869432.9</v>
      </c>
      <c r="F23" s="21"/>
      <c r="G23" s="21">
        <v>158796</v>
      </c>
    </row>
  </sheetData>
  <mergeCells count="7">
    <mergeCell ref="A3:G3"/>
    <mergeCell ref="A4:E4"/>
    <mergeCell ref="A5:B5"/>
    <mergeCell ref="D5:F5"/>
    <mergeCell ref="A23:B23"/>
    <mergeCell ref="C5:C6"/>
    <mergeCell ref="G5:G6"/>
  </mergeCells>
  <printOptions horizontalCentered="1"/>
  <pageMargins left="0.3" right="0.3" top="0.46" bottom="0.46" header="0.4" footer="0.4"/>
  <pageSetup paperSize="9" fitToHeight="10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9"/>
  <sheetViews>
    <sheetView showZeros="0" workbookViewId="0">
      <pane ySplit="1" topLeftCell="A2" activePane="bottomLeft" state="frozen"/>
      <selection/>
      <selection pane="bottomLeft" activeCell="E15" sqref="E15"/>
    </sheetView>
  </sheetViews>
  <sheetFormatPr defaultColWidth="10.6555555555556" defaultRowHeight="14.25" customHeight="1" outlineLevelCol="5"/>
  <cols>
    <col min="1" max="2" width="32" customWidth="1"/>
    <col min="3" max="6" width="30.1555555555556" customWidth="1"/>
  </cols>
  <sheetData>
    <row r="1" customHeight="1" spans="1:6">
      <c r="A1" s="1"/>
      <c r="B1" s="1"/>
      <c r="C1" s="1"/>
      <c r="D1" s="1"/>
      <c r="E1" s="1"/>
      <c r="F1" s="1"/>
    </row>
    <row r="2" customHeight="1" spans="1:6">
      <c r="A2" s="146"/>
      <c r="B2" s="146"/>
      <c r="C2" s="67"/>
      <c r="D2" s="147"/>
      <c r="F2" s="148" t="s">
        <v>118</v>
      </c>
    </row>
    <row r="3" ht="32.25" customHeight="1" spans="1:6">
      <c r="A3" s="101" t="str">
        <f>"2025"&amp;"年一般公共预算“三公”经费支出预算表"</f>
        <v>2025年一般公共预算“三公”经费支出预算表</v>
      </c>
      <c r="B3" s="149"/>
      <c r="C3" s="149"/>
      <c r="D3" s="149"/>
      <c r="E3" s="149"/>
      <c r="F3" s="149"/>
    </row>
    <row r="4" ht="18.75" customHeight="1" spans="1:6">
      <c r="A4" s="150" t="str">
        <f>"单位名称："&amp;"景洪市中傣医医院"</f>
        <v>单位名称：景洪市中傣医医院</v>
      </c>
      <c r="B4" s="149"/>
      <c r="C4" s="149"/>
      <c r="D4" s="149"/>
      <c r="E4" s="149"/>
      <c r="F4" s="35" t="s">
        <v>119</v>
      </c>
    </row>
    <row r="5" ht="19.5" customHeight="1" spans="1:6">
      <c r="A5" s="10" t="s">
        <v>120</v>
      </c>
      <c r="B5" s="26" t="s">
        <v>121</v>
      </c>
      <c r="C5" s="11" t="s">
        <v>122</v>
      </c>
      <c r="D5" s="12"/>
      <c r="E5" s="13"/>
      <c r="F5" s="26" t="s">
        <v>123</v>
      </c>
    </row>
    <row r="6" ht="19.5" customHeight="1" spans="1:6">
      <c r="A6" s="17"/>
      <c r="B6" s="28"/>
      <c r="C6" s="18" t="s">
        <v>31</v>
      </c>
      <c r="D6" s="18" t="s">
        <v>124</v>
      </c>
      <c r="E6" s="18" t="s">
        <v>125</v>
      </c>
      <c r="F6" s="28"/>
    </row>
    <row r="7" ht="18.75" customHeight="1" spans="1:6">
      <c r="A7" s="39">
        <v>1</v>
      </c>
      <c r="B7" s="39">
        <v>2</v>
      </c>
      <c r="C7" s="36">
        <v>3</v>
      </c>
      <c r="D7" s="39">
        <v>4</v>
      </c>
      <c r="E7" s="39">
        <v>5</v>
      </c>
      <c r="F7" s="39">
        <v>6</v>
      </c>
    </row>
    <row r="8" ht="24" customHeight="1" spans="1:6">
      <c r="A8" s="21"/>
      <c r="B8" s="21"/>
      <c r="C8" s="21"/>
      <c r="D8" s="21"/>
      <c r="E8" s="21"/>
      <c r="F8" s="21"/>
    </row>
    <row r="9" customHeight="1" spans="1:1">
      <c r="A9" t="s">
        <v>126</v>
      </c>
    </row>
  </sheetData>
  <mergeCells count="6">
    <mergeCell ref="A3:F3"/>
    <mergeCell ref="A4:C4"/>
    <mergeCell ref="C5:E5"/>
    <mergeCell ref="A5:A6"/>
    <mergeCell ref="B5:B6"/>
    <mergeCell ref="F5:F6"/>
  </mergeCells>
  <printOptions horizontalCentered="1"/>
  <pageMargins left="0.3" right="0.3" top="0.46" bottom="0.46" header="0.41" footer="0.41"/>
  <pageSetup paperSize="9" fitToHeight="10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34"/>
  <sheetViews>
    <sheetView showZeros="0" workbookViewId="0">
      <pane ySplit="1" topLeftCell="A12" activePane="bottomLeft" state="frozen"/>
      <selection/>
      <selection pane="bottomLeft" activeCell="C18" sqref="C18"/>
    </sheetView>
  </sheetViews>
  <sheetFormatPr defaultColWidth="10.6555555555556" defaultRowHeight="14.25" customHeight="1"/>
  <cols>
    <col min="1" max="1" width="38.3333333333333" customWidth="1"/>
    <col min="2" max="2" width="24.6555555555556" customWidth="1"/>
    <col min="3" max="3" width="31" customWidth="1"/>
    <col min="4" max="4" width="11.8333333333333" customWidth="1"/>
    <col min="5" max="5" width="20.5" customWidth="1"/>
    <col min="6" max="6" width="12" customWidth="1"/>
    <col min="7" max="7" width="26.8333333333333" customWidth="1"/>
    <col min="8" max="24" width="22.1555555555556" customWidth="1"/>
  </cols>
  <sheetData>
    <row r="1" customHeight="1" spans="1:2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ht="18.75" customHeight="1" spans="2:24">
      <c r="B2" s="134"/>
      <c r="D2" s="135"/>
      <c r="E2" s="135"/>
      <c r="F2" s="135"/>
      <c r="G2" s="135"/>
      <c r="H2" s="68"/>
      <c r="I2" s="68"/>
      <c r="J2" s="3"/>
      <c r="K2" s="68"/>
      <c r="L2" s="68"/>
      <c r="M2" s="68"/>
      <c r="N2" s="68"/>
      <c r="O2" s="3"/>
      <c r="P2" s="3"/>
      <c r="Q2" s="3"/>
      <c r="R2" s="68"/>
      <c r="V2" s="134"/>
      <c r="X2" s="4" t="s">
        <v>127</v>
      </c>
    </row>
    <row r="3" ht="39.75" customHeight="1" spans="1:24">
      <c r="A3" s="136" t="str">
        <f>"2025"&amp;"年部门基本支出预算表"</f>
        <v>2025年部门基本支出预算表</v>
      </c>
      <c r="B3" s="136"/>
      <c r="C3" s="136"/>
      <c r="D3" s="136"/>
      <c r="E3" s="136"/>
      <c r="F3" s="136"/>
      <c r="G3" s="136"/>
      <c r="H3" s="136"/>
      <c r="I3" s="136"/>
      <c r="J3" s="136"/>
      <c r="K3" s="136"/>
      <c r="L3" s="136"/>
      <c r="M3" s="136"/>
      <c r="N3" s="136"/>
      <c r="O3" s="136"/>
      <c r="P3" s="136"/>
      <c r="Q3" s="136"/>
      <c r="R3" s="136"/>
      <c r="S3" s="136"/>
      <c r="T3" s="136"/>
      <c r="U3" s="136"/>
      <c r="V3" s="136"/>
      <c r="W3" s="136"/>
      <c r="X3" s="136"/>
    </row>
    <row r="4" ht="18.75" customHeight="1" spans="1:24">
      <c r="A4" s="6" t="str">
        <f>"单位名称："&amp;"景洪市中傣医医院"</f>
        <v>单位名称：景洪市中傣医医院</v>
      </c>
      <c r="B4" s="6"/>
      <c r="C4" s="6"/>
      <c r="D4" s="6"/>
      <c r="E4" s="6"/>
      <c r="F4" s="6"/>
      <c r="G4" s="6"/>
      <c r="H4" s="137"/>
      <c r="I4" s="137"/>
      <c r="J4" s="7"/>
      <c r="K4" s="137"/>
      <c r="L4" s="137"/>
      <c r="M4" s="137"/>
      <c r="N4" s="137"/>
      <c r="O4" s="7"/>
      <c r="P4" s="7"/>
      <c r="Q4" s="7"/>
      <c r="R4" s="137"/>
      <c r="S4" s="34"/>
      <c r="T4" s="34"/>
      <c r="U4" s="34"/>
      <c r="V4" s="145"/>
      <c r="W4" s="34"/>
      <c r="X4" s="8" t="s">
        <v>119</v>
      </c>
    </row>
    <row r="5" ht="18" customHeight="1" spans="1:24">
      <c r="A5" s="9" t="s">
        <v>128</v>
      </c>
      <c r="B5" s="9" t="s">
        <v>129</v>
      </c>
      <c r="C5" s="9" t="s">
        <v>130</v>
      </c>
      <c r="D5" s="9" t="s">
        <v>131</v>
      </c>
      <c r="E5" s="9" t="s">
        <v>132</v>
      </c>
      <c r="F5" s="9" t="s">
        <v>133</v>
      </c>
      <c r="G5" s="9" t="s">
        <v>134</v>
      </c>
      <c r="H5" s="138" t="s">
        <v>135</v>
      </c>
      <c r="I5" s="141" t="s">
        <v>135</v>
      </c>
      <c r="J5" s="141"/>
      <c r="K5" s="141"/>
      <c r="L5" s="141"/>
      <c r="M5" s="141"/>
      <c r="N5" s="141"/>
      <c r="O5" s="141"/>
      <c r="P5" s="141"/>
      <c r="Q5" s="141"/>
      <c r="R5" s="141" t="s">
        <v>35</v>
      </c>
      <c r="S5" s="141" t="s">
        <v>51</v>
      </c>
      <c r="T5" s="141"/>
      <c r="U5" s="141"/>
      <c r="V5" s="141"/>
      <c r="W5" s="141"/>
      <c r="X5" s="142"/>
    </row>
    <row r="6" ht="18" customHeight="1" spans="1:24">
      <c r="A6" s="14"/>
      <c r="B6" s="14"/>
      <c r="C6" s="14"/>
      <c r="D6" s="14"/>
      <c r="E6" s="14"/>
      <c r="F6" s="14"/>
      <c r="G6" s="14"/>
      <c r="H6" s="102" t="s">
        <v>136</v>
      </c>
      <c r="I6" s="138" t="s">
        <v>32</v>
      </c>
      <c r="J6" s="141"/>
      <c r="K6" s="141"/>
      <c r="L6" s="141"/>
      <c r="M6" s="141"/>
      <c r="N6" s="142"/>
      <c r="O6" s="11" t="s">
        <v>137</v>
      </c>
      <c r="P6" s="12"/>
      <c r="Q6" s="13"/>
      <c r="R6" s="9" t="s">
        <v>35</v>
      </c>
      <c r="S6" s="138" t="s">
        <v>51</v>
      </c>
      <c r="T6" s="141" t="s">
        <v>38</v>
      </c>
      <c r="U6" s="141" t="s">
        <v>51</v>
      </c>
      <c r="V6" s="141" t="s">
        <v>40</v>
      </c>
      <c r="W6" s="141" t="s">
        <v>41</v>
      </c>
      <c r="X6" s="142" t="s">
        <v>42</v>
      </c>
    </row>
    <row r="7" ht="18.75" customHeight="1" spans="1:24">
      <c r="A7" s="14"/>
      <c r="B7" s="14"/>
      <c r="C7" s="14"/>
      <c r="D7" s="14"/>
      <c r="E7" s="14"/>
      <c r="F7" s="14"/>
      <c r="G7" s="14"/>
      <c r="H7" s="139"/>
      <c r="I7" s="143" t="s">
        <v>138</v>
      </c>
      <c r="J7" s="144" t="s">
        <v>139</v>
      </c>
      <c r="K7" s="9" t="s">
        <v>140</v>
      </c>
      <c r="L7" s="9" t="s">
        <v>141</v>
      </c>
      <c r="M7" s="9" t="s">
        <v>142</v>
      </c>
      <c r="N7" s="9" t="s">
        <v>143</v>
      </c>
      <c r="O7" s="9" t="s">
        <v>32</v>
      </c>
      <c r="P7" s="9" t="s">
        <v>33</v>
      </c>
      <c r="Q7" s="9" t="s">
        <v>34</v>
      </c>
      <c r="R7" s="14"/>
      <c r="S7" s="9" t="s">
        <v>31</v>
      </c>
      <c r="T7" s="9" t="s">
        <v>38</v>
      </c>
      <c r="U7" s="9" t="s">
        <v>144</v>
      </c>
      <c r="V7" s="9" t="s">
        <v>40</v>
      </c>
      <c r="W7" s="9" t="s">
        <v>41</v>
      </c>
      <c r="X7" s="9" t="s">
        <v>42</v>
      </c>
    </row>
    <row r="8" ht="37.5" customHeight="1" spans="1:24">
      <c r="A8" s="16"/>
      <c r="B8" s="16"/>
      <c r="C8" s="16"/>
      <c r="D8" s="16"/>
      <c r="E8" s="16"/>
      <c r="F8" s="16"/>
      <c r="G8" s="16"/>
      <c r="H8" s="105"/>
      <c r="I8" s="88" t="s">
        <v>31</v>
      </c>
      <c r="J8" s="88" t="s">
        <v>145</v>
      </c>
      <c r="K8" s="16" t="s">
        <v>139</v>
      </c>
      <c r="L8" s="16" t="s">
        <v>141</v>
      </c>
      <c r="M8" s="16" t="s">
        <v>142</v>
      </c>
      <c r="N8" s="16" t="s">
        <v>143</v>
      </c>
      <c r="O8" s="16" t="s">
        <v>141</v>
      </c>
      <c r="P8" s="16" t="s">
        <v>142</v>
      </c>
      <c r="Q8" s="16" t="s">
        <v>143</v>
      </c>
      <c r="R8" s="16" t="s">
        <v>35</v>
      </c>
      <c r="S8" s="16" t="s">
        <v>31</v>
      </c>
      <c r="T8" s="16" t="s">
        <v>38</v>
      </c>
      <c r="U8" s="16" t="s">
        <v>144</v>
      </c>
      <c r="V8" s="16" t="s">
        <v>40</v>
      </c>
      <c r="W8" s="16" t="s">
        <v>41</v>
      </c>
      <c r="X8" s="16" t="s">
        <v>42</v>
      </c>
    </row>
    <row r="9" ht="19.5" customHeight="1" spans="1:24">
      <c r="A9" s="140">
        <v>1</v>
      </c>
      <c r="B9" s="140">
        <v>2</v>
      </c>
      <c r="C9" s="140">
        <v>3</v>
      </c>
      <c r="D9" s="140">
        <v>4</v>
      </c>
      <c r="E9" s="140">
        <v>5</v>
      </c>
      <c r="F9" s="140">
        <v>6</v>
      </c>
      <c r="G9" s="140">
        <v>7</v>
      </c>
      <c r="H9" s="140">
        <v>8</v>
      </c>
      <c r="I9" s="140">
        <v>9</v>
      </c>
      <c r="J9" s="140">
        <v>10</v>
      </c>
      <c r="K9" s="140">
        <v>11</v>
      </c>
      <c r="L9" s="140">
        <v>12</v>
      </c>
      <c r="M9" s="140">
        <v>13</v>
      </c>
      <c r="N9" s="140">
        <v>14</v>
      </c>
      <c r="O9" s="140">
        <v>15</v>
      </c>
      <c r="P9" s="140">
        <v>16</v>
      </c>
      <c r="Q9" s="140">
        <v>17</v>
      </c>
      <c r="R9" s="140">
        <v>18</v>
      </c>
      <c r="S9" s="140">
        <v>19</v>
      </c>
      <c r="T9" s="140">
        <v>20</v>
      </c>
      <c r="U9" s="140">
        <v>21</v>
      </c>
      <c r="V9" s="140">
        <v>22</v>
      </c>
      <c r="W9" s="140">
        <v>23</v>
      </c>
      <c r="X9" s="140">
        <v>24</v>
      </c>
    </row>
    <row r="10" ht="21" customHeight="1" spans="1:24">
      <c r="A10" s="20" t="s">
        <v>44</v>
      </c>
      <c r="B10" s="20" t="s">
        <v>146</v>
      </c>
      <c r="C10" s="20" t="s">
        <v>147</v>
      </c>
      <c r="D10" s="20" t="s">
        <v>75</v>
      </c>
      <c r="E10" s="20" t="s">
        <v>76</v>
      </c>
      <c r="F10" s="20" t="s">
        <v>148</v>
      </c>
      <c r="G10" s="20" t="s">
        <v>149</v>
      </c>
      <c r="H10" s="21">
        <v>2540088</v>
      </c>
      <c r="I10" s="21">
        <v>2540088</v>
      </c>
      <c r="J10" s="21"/>
      <c r="K10" s="21"/>
      <c r="L10" s="21"/>
      <c r="M10" s="21">
        <v>2540088</v>
      </c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</row>
    <row r="11" ht="21" customHeight="1" spans="1:24">
      <c r="A11" s="20" t="s">
        <v>44</v>
      </c>
      <c r="B11" s="20" t="s">
        <v>146</v>
      </c>
      <c r="C11" s="20" t="s">
        <v>147</v>
      </c>
      <c r="D11" s="20" t="s">
        <v>75</v>
      </c>
      <c r="E11" s="20" t="s">
        <v>76</v>
      </c>
      <c r="F11" s="20" t="s">
        <v>150</v>
      </c>
      <c r="G11" s="20" t="s">
        <v>151</v>
      </c>
      <c r="H11" s="21">
        <v>1661544</v>
      </c>
      <c r="I11" s="21">
        <v>1661544</v>
      </c>
      <c r="J11" s="21"/>
      <c r="K11" s="21"/>
      <c r="L11" s="21"/>
      <c r="M11" s="21">
        <v>1661544</v>
      </c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</row>
    <row r="12" ht="21" customHeight="1" spans="1:24">
      <c r="A12" s="20" t="s">
        <v>44</v>
      </c>
      <c r="B12" s="20" t="s">
        <v>146</v>
      </c>
      <c r="C12" s="20" t="s">
        <v>147</v>
      </c>
      <c r="D12" s="20" t="s">
        <v>75</v>
      </c>
      <c r="E12" s="20" t="s">
        <v>76</v>
      </c>
      <c r="F12" s="20" t="s">
        <v>150</v>
      </c>
      <c r="G12" s="20" t="s">
        <v>151</v>
      </c>
      <c r="H12" s="21">
        <v>842184</v>
      </c>
      <c r="I12" s="21">
        <v>842184</v>
      </c>
      <c r="J12" s="21"/>
      <c r="K12" s="21"/>
      <c r="L12" s="21"/>
      <c r="M12" s="21">
        <v>842184</v>
      </c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</row>
    <row r="13" ht="21" customHeight="1" spans="1:24">
      <c r="A13" s="20" t="s">
        <v>44</v>
      </c>
      <c r="B13" s="20" t="s">
        <v>152</v>
      </c>
      <c r="C13" s="20" t="s">
        <v>153</v>
      </c>
      <c r="D13" s="20" t="s">
        <v>63</v>
      </c>
      <c r="E13" s="20" t="s">
        <v>64</v>
      </c>
      <c r="F13" s="20" t="s">
        <v>154</v>
      </c>
      <c r="G13" s="20" t="s">
        <v>155</v>
      </c>
      <c r="H13" s="21">
        <v>1109222.98</v>
      </c>
      <c r="I13" s="21">
        <v>1109222.98</v>
      </c>
      <c r="J13" s="21"/>
      <c r="K13" s="21"/>
      <c r="L13" s="21"/>
      <c r="M13" s="21">
        <v>1109222.98</v>
      </c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</row>
    <row r="14" ht="21" customHeight="1" spans="1:24">
      <c r="A14" s="20" t="s">
        <v>44</v>
      </c>
      <c r="B14" s="20" t="s">
        <v>152</v>
      </c>
      <c r="C14" s="20" t="s">
        <v>153</v>
      </c>
      <c r="D14" s="20" t="s">
        <v>85</v>
      </c>
      <c r="E14" s="20" t="s">
        <v>86</v>
      </c>
      <c r="F14" s="20" t="s">
        <v>156</v>
      </c>
      <c r="G14" s="20" t="s">
        <v>157</v>
      </c>
      <c r="H14" s="21">
        <v>560885.6</v>
      </c>
      <c r="I14" s="21">
        <v>560885.6</v>
      </c>
      <c r="J14" s="21"/>
      <c r="K14" s="21"/>
      <c r="L14" s="21"/>
      <c r="M14" s="21">
        <v>560885.6</v>
      </c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</row>
    <row r="15" ht="21" customHeight="1" spans="1:24">
      <c r="A15" s="20" t="s">
        <v>44</v>
      </c>
      <c r="B15" s="20" t="s">
        <v>152</v>
      </c>
      <c r="C15" s="20" t="s">
        <v>153</v>
      </c>
      <c r="D15" s="20" t="s">
        <v>87</v>
      </c>
      <c r="E15" s="20" t="s">
        <v>88</v>
      </c>
      <c r="F15" s="20" t="s">
        <v>158</v>
      </c>
      <c r="G15" s="20" t="s">
        <v>159</v>
      </c>
      <c r="H15" s="21">
        <v>906737.75</v>
      </c>
      <c r="I15" s="21">
        <v>906737.75</v>
      </c>
      <c r="J15" s="21"/>
      <c r="K15" s="21"/>
      <c r="L15" s="21"/>
      <c r="M15" s="21">
        <v>906737.75</v>
      </c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</row>
    <row r="16" ht="21" customHeight="1" spans="1:24">
      <c r="A16" s="20" t="s">
        <v>44</v>
      </c>
      <c r="B16" s="20" t="s">
        <v>152</v>
      </c>
      <c r="C16" s="20" t="s">
        <v>153</v>
      </c>
      <c r="D16" s="20" t="s">
        <v>89</v>
      </c>
      <c r="E16" s="20" t="s">
        <v>90</v>
      </c>
      <c r="F16" s="20" t="s">
        <v>160</v>
      </c>
      <c r="G16" s="20" t="s">
        <v>161</v>
      </c>
      <c r="H16" s="21">
        <v>70215.6</v>
      </c>
      <c r="I16" s="21">
        <v>70215.6</v>
      </c>
      <c r="J16" s="21"/>
      <c r="K16" s="21"/>
      <c r="L16" s="21"/>
      <c r="M16" s="21">
        <v>70215.6</v>
      </c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</row>
    <row r="17" ht="21" customHeight="1" spans="1:24">
      <c r="A17" s="20" t="s">
        <v>44</v>
      </c>
      <c r="B17" s="20" t="s">
        <v>162</v>
      </c>
      <c r="C17" s="20" t="s">
        <v>163</v>
      </c>
      <c r="D17" s="20" t="s">
        <v>61</v>
      </c>
      <c r="E17" s="20" t="s">
        <v>62</v>
      </c>
      <c r="F17" s="20" t="s">
        <v>164</v>
      </c>
      <c r="G17" s="20" t="s">
        <v>165</v>
      </c>
      <c r="H17" s="21">
        <v>35876.4</v>
      </c>
      <c r="I17" s="21">
        <v>35876.4</v>
      </c>
      <c r="J17" s="21"/>
      <c r="K17" s="21"/>
      <c r="L17" s="21"/>
      <c r="M17" s="21">
        <v>35876.4</v>
      </c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</row>
    <row r="18" ht="21" customHeight="1" spans="1:24">
      <c r="A18" s="20" t="s">
        <v>44</v>
      </c>
      <c r="B18" s="20" t="s">
        <v>166</v>
      </c>
      <c r="C18" s="20" t="s">
        <v>167</v>
      </c>
      <c r="D18" s="20" t="s">
        <v>89</v>
      </c>
      <c r="E18" s="20" t="s">
        <v>90</v>
      </c>
      <c r="F18" s="20" t="s">
        <v>160</v>
      </c>
      <c r="G18" s="20" t="s">
        <v>161</v>
      </c>
      <c r="H18" s="21">
        <v>27730.57</v>
      </c>
      <c r="I18" s="21">
        <v>27730.57</v>
      </c>
      <c r="J18" s="21"/>
      <c r="K18" s="21"/>
      <c r="L18" s="21"/>
      <c r="M18" s="21">
        <v>27730.57</v>
      </c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</row>
    <row r="19" ht="21" customHeight="1" spans="1:24">
      <c r="A19" s="20" t="s">
        <v>44</v>
      </c>
      <c r="B19" s="20" t="s">
        <v>168</v>
      </c>
      <c r="C19" s="20" t="s">
        <v>169</v>
      </c>
      <c r="D19" s="20" t="s">
        <v>69</v>
      </c>
      <c r="E19" s="20" t="s">
        <v>70</v>
      </c>
      <c r="F19" s="20" t="s">
        <v>170</v>
      </c>
      <c r="G19" s="20" t="s">
        <v>171</v>
      </c>
      <c r="H19" s="21">
        <v>11460</v>
      </c>
      <c r="I19" s="21">
        <v>11460</v>
      </c>
      <c r="J19" s="21"/>
      <c r="K19" s="21"/>
      <c r="L19" s="21"/>
      <c r="M19" s="21">
        <v>11460</v>
      </c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</row>
    <row r="20" ht="21" customHeight="1" spans="1:24">
      <c r="A20" s="20" t="s">
        <v>44</v>
      </c>
      <c r="B20" s="20" t="s">
        <v>172</v>
      </c>
      <c r="C20" s="20" t="s">
        <v>173</v>
      </c>
      <c r="D20" s="20" t="s">
        <v>61</v>
      </c>
      <c r="E20" s="20" t="s">
        <v>62</v>
      </c>
      <c r="F20" s="20" t="s">
        <v>164</v>
      </c>
      <c r="G20" s="20" t="s">
        <v>165</v>
      </c>
      <c r="H20" s="21">
        <v>103488</v>
      </c>
      <c r="I20" s="21">
        <v>103488</v>
      </c>
      <c r="J20" s="21"/>
      <c r="K20" s="21"/>
      <c r="L20" s="21"/>
      <c r="M20" s="21">
        <v>103488</v>
      </c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</row>
    <row r="21" ht="21" customHeight="1" spans="1:24">
      <c r="A21" s="20" t="s">
        <v>44</v>
      </c>
      <c r="B21" s="20" t="s">
        <v>174</v>
      </c>
      <c r="C21" s="20" t="s">
        <v>175</v>
      </c>
      <c r="D21" s="20" t="s">
        <v>75</v>
      </c>
      <c r="E21" s="20" t="s">
        <v>76</v>
      </c>
      <c r="F21" s="20" t="s">
        <v>176</v>
      </c>
      <c r="G21" s="20" t="s">
        <v>177</v>
      </c>
      <c r="H21" s="21">
        <v>7818262</v>
      </c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>
        <v>7818262</v>
      </c>
      <c r="T21" s="21">
        <v>7818262</v>
      </c>
      <c r="U21" s="21"/>
      <c r="V21" s="21"/>
      <c r="W21" s="21"/>
      <c r="X21" s="21"/>
    </row>
    <row r="22" ht="21" customHeight="1" spans="1:24">
      <c r="A22" s="20" t="s">
        <v>44</v>
      </c>
      <c r="B22" s="20" t="s">
        <v>178</v>
      </c>
      <c r="C22" s="20" t="s">
        <v>179</v>
      </c>
      <c r="D22" s="20" t="s">
        <v>75</v>
      </c>
      <c r="E22" s="20" t="s">
        <v>76</v>
      </c>
      <c r="F22" s="20" t="s">
        <v>148</v>
      </c>
      <c r="G22" s="20" t="s">
        <v>149</v>
      </c>
      <c r="H22" s="21">
        <v>2457958</v>
      </c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>
        <v>2457958</v>
      </c>
      <c r="T22" s="21">
        <v>2457958</v>
      </c>
      <c r="U22" s="21"/>
      <c r="V22" s="21"/>
      <c r="W22" s="21"/>
      <c r="X22" s="21"/>
    </row>
    <row r="23" ht="21" customHeight="1" spans="1:24">
      <c r="A23" s="20" t="s">
        <v>44</v>
      </c>
      <c r="B23" s="20" t="s">
        <v>178</v>
      </c>
      <c r="C23" s="20" t="s">
        <v>179</v>
      </c>
      <c r="D23" s="20" t="s">
        <v>75</v>
      </c>
      <c r="E23" s="20" t="s">
        <v>76</v>
      </c>
      <c r="F23" s="20" t="s">
        <v>180</v>
      </c>
      <c r="G23" s="20" t="s">
        <v>181</v>
      </c>
      <c r="H23" s="21">
        <v>573986</v>
      </c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>
        <v>573986</v>
      </c>
      <c r="T23" s="21">
        <v>573986</v>
      </c>
      <c r="U23" s="21"/>
      <c r="V23" s="21"/>
      <c r="W23" s="21"/>
      <c r="X23" s="21"/>
    </row>
    <row r="24" ht="21" customHeight="1" spans="1:24">
      <c r="A24" s="20" t="s">
        <v>44</v>
      </c>
      <c r="B24" s="20" t="s">
        <v>178</v>
      </c>
      <c r="C24" s="20" t="s">
        <v>179</v>
      </c>
      <c r="D24" s="20" t="s">
        <v>75</v>
      </c>
      <c r="E24" s="20" t="s">
        <v>76</v>
      </c>
      <c r="F24" s="20" t="s">
        <v>150</v>
      </c>
      <c r="G24" s="20" t="s">
        <v>151</v>
      </c>
      <c r="H24" s="21">
        <v>2330948</v>
      </c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>
        <v>2330948</v>
      </c>
      <c r="T24" s="21">
        <v>2330948</v>
      </c>
      <c r="U24" s="21"/>
      <c r="V24" s="21"/>
      <c r="W24" s="21"/>
      <c r="X24" s="21"/>
    </row>
    <row r="25" ht="21" customHeight="1" spans="1:24">
      <c r="A25" s="20" t="s">
        <v>44</v>
      </c>
      <c r="B25" s="20" t="s">
        <v>182</v>
      </c>
      <c r="C25" s="20" t="s">
        <v>183</v>
      </c>
      <c r="D25" s="20" t="s">
        <v>63</v>
      </c>
      <c r="E25" s="20" t="s">
        <v>64</v>
      </c>
      <c r="F25" s="20" t="s">
        <v>154</v>
      </c>
      <c r="G25" s="20" t="s">
        <v>155</v>
      </c>
      <c r="H25" s="21">
        <v>980727.07</v>
      </c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>
        <v>980727.07</v>
      </c>
      <c r="T25" s="21">
        <v>980727.07</v>
      </c>
      <c r="U25" s="21"/>
      <c r="V25" s="21"/>
      <c r="W25" s="21"/>
      <c r="X25" s="21"/>
    </row>
    <row r="26" ht="21" customHeight="1" spans="1:24">
      <c r="A26" s="20" t="s">
        <v>44</v>
      </c>
      <c r="B26" s="20" t="s">
        <v>182</v>
      </c>
      <c r="C26" s="20" t="s">
        <v>183</v>
      </c>
      <c r="D26" s="20" t="s">
        <v>85</v>
      </c>
      <c r="E26" s="20" t="s">
        <v>86</v>
      </c>
      <c r="F26" s="20" t="s">
        <v>156</v>
      </c>
      <c r="G26" s="20" t="s">
        <v>157</v>
      </c>
      <c r="H26" s="21">
        <v>358301</v>
      </c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>
        <v>358301</v>
      </c>
      <c r="T26" s="21">
        <v>358301</v>
      </c>
      <c r="U26" s="21"/>
      <c r="V26" s="21"/>
      <c r="W26" s="21"/>
      <c r="X26" s="21"/>
    </row>
    <row r="27" ht="21" customHeight="1" spans="1:24">
      <c r="A27" s="20" t="s">
        <v>44</v>
      </c>
      <c r="B27" s="20" t="s">
        <v>182</v>
      </c>
      <c r="C27" s="20" t="s">
        <v>183</v>
      </c>
      <c r="D27" s="20" t="s">
        <v>85</v>
      </c>
      <c r="E27" s="20" t="s">
        <v>86</v>
      </c>
      <c r="F27" s="20" t="s">
        <v>156</v>
      </c>
      <c r="G27" s="20" t="s">
        <v>157</v>
      </c>
      <c r="H27" s="21">
        <v>709433</v>
      </c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>
        <v>709433</v>
      </c>
      <c r="T27" s="21">
        <v>709433</v>
      </c>
      <c r="U27" s="21"/>
      <c r="V27" s="21"/>
      <c r="W27" s="21"/>
      <c r="X27" s="21"/>
    </row>
    <row r="28" ht="21" customHeight="1" spans="1:24">
      <c r="A28" s="20" t="s">
        <v>44</v>
      </c>
      <c r="B28" s="20" t="s">
        <v>182</v>
      </c>
      <c r="C28" s="20" t="s">
        <v>183</v>
      </c>
      <c r="D28" s="20" t="s">
        <v>87</v>
      </c>
      <c r="E28" s="20" t="s">
        <v>88</v>
      </c>
      <c r="F28" s="20" t="s">
        <v>158</v>
      </c>
      <c r="G28" s="20" t="s">
        <v>159</v>
      </c>
      <c r="H28" s="21">
        <v>945911</v>
      </c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>
        <v>945911</v>
      </c>
      <c r="T28" s="21">
        <v>945911</v>
      </c>
      <c r="U28" s="21"/>
      <c r="V28" s="21"/>
      <c r="W28" s="21"/>
      <c r="X28" s="21"/>
    </row>
    <row r="29" ht="21" customHeight="1" spans="1:24">
      <c r="A29" s="20" t="s">
        <v>44</v>
      </c>
      <c r="B29" s="20" t="s">
        <v>182</v>
      </c>
      <c r="C29" s="20" t="s">
        <v>183</v>
      </c>
      <c r="D29" s="20" t="s">
        <v>89</v>
      </c>
      <c r="E29" s="20" t="s">
        <v>90</v>
      </c>
      <c r="F29" s="20" t="s">
        <v>160</v>
      </c>
      <c r="G29" s="20" t="s">
        <v>161</v>
      </c>
      <c r="H29" s="21">
        <v>131593</v>
      </c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>
        <v>131593</v>
      </c>
      <c r="T29" s="21">
        <v>131593</v>
      </c>
      <c r="U29" s="21"/>
      <c r="V29" s="21"/>
      <c r="W29" s="21"/>
      <c r="X29" s="21"/>
    </row>
    <row r="30" ht="21" customHeight="1" spans="1:24">
      <c r="A30" s="20" t="s">
        <v>44</v>
      </c>
      <c r="B30" s="20" t="s">
        <v>182</v>
      </c>
      <c r="C30" s="20" t="s">
        <v>183</v>
      </c>
      <c r="D30" s="20" t="s">
        <v>89</v>
      </c>
      <c r="E30" s="20" t="s">
        <v>90</v>
      </c>
      <c r="F30" s="20" t="s">
        <v>160</v>
      </c>
      <c r="G30" s="20" t="s">
        <v>161</v>
      </c>
      <c r="H30" s="21">
        <v>20345</v>
      </c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>
        <v>20345</v>
      </c>
      <c r="T30" s="21">
        <v>20345</v>
      </c>
      <c r="U30" s="21"/>
      <c r="V30" s="21"/>
      <c r="W30" s="21"/>
      <c r="X30" s="21"/>
    </row>
    <row r="31" ht="21" customHeight="1" spans="1:24">
      <c r="A31" s="20" t="s">
        <v>44</v>
      </c>
      <c r="B31" s="20" t="s">
        <v>184</v>
      </c>
      <c r="C31" s="20" t="s">
        <v>185</v>
      </c>
      <c r="D31" s="20" t="s">
        <v>65</v>
      </c>
      <c r="E31" s="20" t="s">
        <v>66</v>
      </c>
      <c r="F31" s="20" t="s">
        <v>186</v>
      </c>
      <c r="G31" s="20" t="s">
        <v>187</v>
      </c>
      <c r="H31" s="21">
        <v>822616</v>
      </c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>
        <v>822616</v>
      </c>
      <c r="T31" s="21">
        <v>822616</v>
      </c>
      <c r="U31" s="21"/>
      <c r="V31" s="21"/>
      <c r="W31" s="21"/>
      <c r="X31" s="21"/>
    </row>
    <row r="32" ht="21" customHeight="1" spans="1:24">
      <c r="A32" s="20" t="s">
        <v>44</v>
      </c>
      <c r="B32" s="20" t="s">
        <v>188</v>
      </c>
      <c r="C32" s="20" t="s">
        <v>189</v>
      </c>
      <c r="D32" s="20" t="s">
        <v>95</v>
      </c>
      <c r="E32" s="20" t="s">
        <v>96</v>
      </c>
      <c r="F32" s="20" t="s">
        <v>190</v>
      </c>
      <c r="G32" s="20" t="s">
        <v>96</v>
      </c>
      <c r="H32" s="21">
        <v>2476520</v>
      </c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>
        <v>2476520</v>
      </c>
      <c r="T32" s="21">
        <v>2476520</v>
      </c>
      <c r="U32" s="21"/>
      <c r="V32" s="21"/>
      <c r="W32" s="21"/>
      <c r="X32" s="21"/>
    </row>
    <row r="33" ht="21" customHeight="1" spans="1:24">
      <c r="A33" s="20" t="s">
        <v>44</v>
      </c>
      <c r="B33" s="20" t="s">
        <v>191</v>
      </c>
      <c r="C33" s="20" t="s">
        <v>192</v>
      </c>
      <c r="D33" s="20" t="s">
        <v>75</v>
      </c>
      <c r="E33" s="20" t="s">
        <v>76</v>
      </c>
      <c r="F33" s="20" t="s">
        <v>193</v>
      </c>
      <c r="G33" s="20" t="s">
        <v>194</v>
      </c>
      <c r="H33" s="21">
        <v>502394</v>
      </c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>
        <v>502394</v>
      </c>
      <c r="T33" s="21">
        <v>502394</v>
      </c>
      <c r="U33" s="21"/>
      <c r="V33" s="21"/>
      <c r="W33" s="21"/>
      <c r="X33" s="21"/>
    </row>
    <row r="34" ht="21" customHeight="1" spans="1:24">
      <c r="A34" s="23" t="s">
        <v>97</v>
      </c>
      <c r="B34" s="24"/>
      <c r="C34" s="24"/>
      <c r="D34" s="24"/>
      <c r="E34" s="24"/>
      <c r="F34" s="24"/>
      <c r="G34" s="25"/>
      <c r="H34" s="21">
        <v>27998426.97</v>
      </c>
      <c r="I34" s="21">
        <v>7869432.9</v>
      </c>
      <c r="J34" s="21"/>
      <c r="K34" s="21"/>
      <c r="L34" s="21"/>
      <c r="M34" s="21">
        <v>7869432.9</v>
      </c>
      <c r="N34" s="21"/>
      <c r="O34" s="21"/>
      <c r="P34" s="21"/>
      <c r="Q34" s="21"/>
      <c r="R34" s="21"/>
      <c r="S34" s="21">
        <v>20128994.07</v>
      </c>
      <c r="T34" s="21">
        <v>20128994.07</v>
      </c>
      <c r="U34" s="21"/>
      <c r="V34" s="21"/>
      <c r="W34" s="21"/>
      <c r="X34" s="21"/>
    </row>
  </sheetData>
  <mergeCells count="30">
    <mergeCell ref="A3:X3"/>
    <mergeCell ref="A4:G4"/>
    <mergeCell ref="H5:X5"/>
    <mergeCell ref="I6:N6"/>
    <mergeCell ref="O6:Q6"/>
    <mergeCell ref="S6:X6"/>
    <mergeCell ref="I7:J7"/>
    <mergeCell ref="A34:G34"/>
    <mergeCell ref="A5:A8"/>
    <mergeCell ref="B5:B8"/>
    <mergeCell ref="C5:C8"/>
    <mergeCell ref="D5:D8"/>
    <mergeCell ref="E5:E8"/>
    <mergeCell ref="F5:F8"/>
    <mergeCell ref="G5:G8"/>
    <mergeCell ref="H6:H8"/>
    <mergeCell ref="K7:K8"/>
    <mergeCell ref="L7:L8"/>
    <mergeCell ref="M7:M8"/>
    <mergeCell ref="N7:N8"/>
    <mergeCell ref="O7:O8"/>
    <mergeCell ref="P7:P8"/>
    <mergeCell ref="Q7:Q8"/>
    <mergeCell ref="R6:R8"/>
    <mergeCell ref="S7:S8"/>
    <mergeCell ref="T7:T8"/>
    <mergeCell ref="U7:U8"/>
    <mergeCell ref="V7:V8"/>
    <mergeCell ref="W7:W8"/>
    <mergeCell ref="X7:X8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33"/>
  <sheetViews>
    <sheetView showZeros="0" workbookViewId="0">
      <pane ySplit="1" topLeftCell="A2" activePane="bottomLeft" state="frozen"/>
      <selection/>
      <selection pane="bottomLeft" activeCell="C18" sqref="C18"/>
    </sheetView>
  </sheetViews>
  <sheetFormatPr defaultColWidth="10.6555555555556" defaultRowHeight="14.25" customHeight="1"/>
  <cols>
    <col min="1" max="1" width="16.9777777777778" customWidth="1"/>
    <col min="2" max="2" width="23.8222222222222" customWidth="1"/>
    <col min="3" max="3" width="38.3333333333333" customWidth="1"/>
    <col min="4" max="4" width="27.8333333333333" customWidth="1"/>
    <col min="5" max="5" width="13" customWidth="1"/>
    <col min="6" max="6" width="20.6555555555556" customWidth="1"/>
    <col min="7" max="7" width="11.5" customWidth="1"/>
    <col min="8" max="8" width="20.6555555555556" customWidth="1"/>
    <col min="9" max="21" width="22.3333333333333" customWidth="1"/>
    <col min="22" max="23" width="22.5" customWidth="1"/>
  </cols>
  <sheetData>
    <row r="1" customHeight="1" spans="1:2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ht="13.5" customHeight="1" spans="2:23">
      <c r="B2" s="113"/>
      <c r="E2" s="2"/>
      <c r="F2" s="2"/>
      <c r="G2" s="2"/>
      <c r="H2" s="2"/>
      <c r="I2" s="3"/>
      <c r="J2" s="3"/>
      <c r="K2" s="3"/>
      <c r="L2" s="3"/>
      <c r="M2" s="3"/>
      <c r="N2" s="3"/>
      <c r="O2" s="3"/>
      <c r="P2" s="3"/>
      <c r="Q2" s="3"/>
      <c r="U2" s="113"/>
      <c r="W2" s="31" t="s">
        <v>195</v>
      </c>
    </row>
    <row r="3" ht="41.25" customHeight="1" spans="1:23">
      <c r="A3" s="5" t="str">
        <f>"2025"&amp;"年部门项目支出预算表"</f>
        <v>2025年部门项目支出预算表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</row>
    <row r="4" ht="19.5" customHeight="1" spans="1:23">
      <c r="A4" s="6" t="str">
        <f>"单位名称："&amp;"景洪市中傣医医院"</f>
        <v>单位名称：景洪市中傣医医院</v>
      </c>
      <c r="B4" s="6"/>
      <c r="C4" s="6"/>
      <c r="D4" s="6"/>
      <c r="E4" s="6"/>
      <c r="F4" s="6"/>
      <c r="G4" s="6"/>
      <c r="H4" s="6"/>
      <c r="I4" s="121"/>
      <c r="J4" s="121"/>
      <c r="K4" s="121"/>
      <c r="L4" s="121"/>
      <c r="M4" s="121"/>
      <c r="N4" s="121"/>
      <c r="O4" s="121"/>
      <c r="P4" s="121"/>
      <c r="Q4" s="121"/>
      <c r="R4" s="48"/>
      <c r="S4" s="48"/>
      <c r="T4" s="48"/>
      <c r="U4" s="133"/>
      <c r="V4" s="48"/>
      <c r="W4" s="96" t="s">
        <v>119</v>
      </c>
    </row>
    <row r="5" ht="21.75" customHeight="1" spans="1:23">
      <c r="A5" s="114" t="s">
        <v>196</v>
      </c>
      <c r="B5" s="115" t="s">
        <v>129</v>
      </c>
      <c r="C5" s="114" t="s">
        <v>130</v>
      </c>
      <c r="D5" s="114" t="s">
        <v>197</v>
      </c>
      <c r="E5" s="115" t="s">
        <v>131</v>
      </c>
      <c r="F5" s="115" t="s">
        <v>132</v>
      </c>
      <c r="G5" s="115" t="s">
        <v>198</v>
      </c>
      <c r="H5" s="115" t="s">
        <v>199</v>
      </c>
      <c r="I5" s="122" t="s">
        <v>29</v>
      </c>
      <c r="J5" s="123" t="s">
        <v>200</v>
      </c>
      <c r="K5" s="124"/>
      <c r="L5" s="124"/>
      <c r="M5" s="125"/>
      <c r="N5" s="123" t="s">
        <v>137</v>
      </c>
      <c r="O5" s="124"/>
      <c r="P5" s="125"/>
      <c r="Q5" s="115" t="s">
        <v>35</v>
      </c>
      <c r="R5" s="123" t="s">
        <v>51</v>
      </c>
      <c r="S5" s="124"/>
      <c r="T5" s="124"/>
      <c r="U5" s="124"/>
      <c r="V5" s="124"/>
      <c r="W5" s="125"/>
    </row>
    <row r="6" ht="21.75" customHeight="1" spans="1:23">
      <c r="A6" s="116"/>
      <c r="B6" s="117"/>
      <c r="C6" s="116"/>
      <c r="D6" s="116"/>
      <c r="E6" s="117"/>
      <c r="F6" s="117"/>
      <c r="G6" s="117"/>
      <c r="H6" s="117"/>
      <c r="I6" s="126"/>
      <c r="J6" s="127" t="s">
        <v>32</v>
      </c>
      <c r="K6" s="128"/>
      <c r="L6" s="115" t="s">
        <v>33</v>
      </c>
      <c r="M6" s="115" t="s">
        <v>34</v>
      </c>
      <c r="N6" s="115" t="s">
        <v>32</v>
      </c>
      <c r="O6" s="115" t="s">
        <v>33</v>
      </c>
      <c r="P6" s="115" t="s">
        <v>34</v>
      </c>
      <c r="Q6" s="117"/>
      <c r="R6" s="115" t="s">
        <v>31</v>
      </c>
      <c r="S6" s="114" t="s">
        <v>38</v>
      </c>
      <c r="T6" s="114" t="s">
        <v>144</v>
      </c>
      <c r="U6" s="114" t="s">
        <v>40</v>
      </c>
      <c r="V6" s="114" t="s">
        <v>41</v>
      </c>
      <c r="W6" s="114" t="s">
        <v>42</v>
      </c>
    </row>
    <row r="7" ht="21" customHeight="1" spans="1:23">
      <c r="A7" s="116"/>
      <c r="B7" s="117"/>
      <c r="C7" s="116"/>
      <c r="D7" s="116"/>
      <c r="E7" s="117"/>
      <c r="F7" s="117"/>
      <c r="G7" s="117"/>
      <c r="H7" s="117"/>
      <c r="I7" s="126"/>
      <c r="J7" s="129" t="s">
        <v>31</v>
      </c>
      <c r="K7" s="130"/>
      <c r="L7" s="117"/>
      <c r="M7" s="117"/>
      <c r="N7" s="117"/>
      <c r="O7" s="117"/>
      <c r="P7" s="117"/>
      <c r="Q7" s="117"/>
      <c r="R7" s="117"/>
      <c r="S7" s="116"/>
      <c r="T7" s="116"/>
      <c r="U7" s="116"/>
      <c r="V7" s="116"/>
      <c r="W7" s="116"/>
    </row>
    <row r="8" ht="39.75" customHeight="1" spans="1:23">
      <c r="A8" s="118"/>
      <c r="B8" s="119"/>
      <c r="C8" s="118"/>
      <c r="D8" s="118"/>
      <c r="E8" s="119"/>
      <c r="F8" s="119"/>
      <c r="G8" s="119"/>
      <c r="H8" s="119"/>
      <c r="I8" s="131"/>
      <c r="J8" s="132" t="s">
        <v>31</v>
      </c>
      <c r="K8" s="132" t="s">
        <v>201</v>
      </c>
      <c r="L8" s="119"/>
      <c r="M8" s="119"/>
      <c r="N8" s="119"/>
      <c r="O8" s="119"/>
      <c r="P8" s="119"/>
      <c r="Q8" s="119"/>
      <c r="R8" s="119"/>
      <c r="S8" s="118"/>
      <c r="T8" s="118"/>
      <c r="U8" s="118"/>
      <c r="V8" s="118"/>
      <c r="W8" s="118"/>
    </row>
    <row r="9" ht="19.5" customHeight="1" spans="1:23">
      <c r="A9" s="120">
        <v>1</v>
      </c>
      <c r="B9" s="120">
        <v>2</v>
      </c>
      <c r="C9" s="120">
        <v>3</v>
      </c>
      <c r="D9" s="120">
        <v>4</v>
      </c>
      <c r="E9" s="120">
        <v>5</v>
      </c>
      <c r="F9" s="120">
        <v>6</v>
      </c>
      <c r="G9" s="120">
        <v>7</v>
      </c>
      <c r="H9" s="120">
        <v>8</v>
      </c>
      <c r="I9" s="120">
        <v>9</v>
      </c>
      <c r="J9" s="120">
        <v>10</v>
      </c>
      <c r="K9" s="120">
        <v>11</v>
      </c>
      <c r="L9" s="120">
        <v>12</v>
      </c>
      <c r="M9" s="120">
        <v>13</v>
      </c>
      <c r="N9" s="120">
        <v>14</v>
      </c>
      <c r="O9" s="120">
        <v>15</v>
      </c>
      <c r="P9" s="120">
        <v>16</v>
      </c>
      <c r="Q9" s="120">
        <v>17</v>
      </c>
      <c r="R9" s="120">
        <v>18</v>
      </c>
      <c r="S9" s="120">
        <v>19</v>
      </c>
      <c r="T9" s="120">
        <v>20</v>
      </c>
      <c r="U9" s="120">
        <v>21</v>
      </c>
      <c r="V9" s="120">
        <v>22</v>
      </c>
      <c r="W9" s="120">
        <v>23</v>
      </c>
    </row>
    <row r="10" ht="21.75" customHeight="1" spans="1:23">
      <c r="A10" s="20"/>
      <c r="B10" s="20"/>
      <c r="C10" s="20" t="s">
        <v>202</v>
      </c>
      <c r="D10" s="20"/>
      <c r="E10" s="20"/>
      <c r="F10" s="20"/>
      <c r="G10" s="20"/>
      <c r="H10" s="20"/>
      <c r="I10" s="21">
        <v>127340</v>
      </c>
      <c r="J10" s="21">
        <v>127340</v>
      </c>
      <c r="K10" s="21">
        <v>127340</v>
      </c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</row>
    <row r="11" ht="21.75" customHeight="1" spans="1:23">
      <c r="A11" s="20" t="s">
        <v>203</v>
      </c>
      <c r="B11" s="20" t="s">
        <v>204</v>
      </c>
      <c r="C11" s="20" t="s">
        <v>202</v>
      </c>
      <c r="D11" s="20" t="s">
        <v>44</v>
      </c>
      <c r="E11" s="20" t="s">
        <v>75</v>
      </c>
      <c r="F11" s="20" t="s">
        <v>76</v>
      </c>
      <c r="G11" s="20" t="s">
        <v>205</v>
      </c>
      <c r="H11" s="20" t="s">
        <v>206</v>
      </c>
      <c r="I11" s="21">
        <v>127340</v>
      </c>
      <c r="J11" s="21">
        <v>127340</v>
      </c>
      <c r="K11" s="21">
        <v>127340</v>
      </c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</row>
    <row r="12" ht="21.75" customHeight="1" spans="1:23">
      <c r="A12" s="20"/>
      <c r="B12" s="20"/>
      <c r="C12" s="20" t="s">
        <v>207</v>
      </c>
      <c r="D12" s="20"/>
      <c r="E12" s="20"/>
      <c r="F12" s="20"/>
      <c r="G12" s="20"/>
      <c r="H12" s="20"/>
      <c r="I12" s="21">
        <v>36657504.93</v>
      </c>
      <c r="J12" s="21"/>
      <c r="K12" s="21"/>
      <c r="L12" s="21"/>
      <c r="M12" s="21"/>
      <c r="N12" s="21"/>
      <c r="O12" s="21"/>
      <c r="P12" s="21"/>
      <c r="Q12" s="21"/>
      <c r="R12" s="21">
        <v>36657504.93</v>
      </c>
      <c r="S12" s="21">
        <v>36657504.93</v>
      </c>
      <c r="T12" s="21"/>
      <c r="U12" s="21"/>
      <c r="V12" s="21"/>
      <c r="W12" s="21"/>
    </row>
    <row r="13" ht="21.75" customHeight="1" spans="1:23">
      <c r="A13" s="20" t="s">
        <v>203</v>
      </c>
      <c r="B13" s="20" t="s">
        <v>208</v>
      </c>
      <c r="C13" s="20" t="s">
        <v>207</v>
      </c>
      <c r="D13" s="20" t="s">
        <v>44</v>
      </c>
      <c r="E13" s="20" t="s">
        <v>75</v>
      </c>
      <c r="F13" s="20" t="s">
        <v>76</v>
      </c>
      <c r="G13" s="20" t="s">
        <v>209</v>
      </c>
      <c r="H13" s="20" t="s">
        <v>210</v>
      </c>
      <c r="I13" s="21">
        <v>40000</v>
      </c>
      <c r="J13" s="21"/>
      <c r="K13" s="21"/>
      <c r="L13" s="21"/>
      <c r="M13" s="21"/>
      <c r="N13" s="21"/>
      <c r="O13" s="21"/>
      <c r="P13" s="21"/>
      <c r="Q13" s="21"/>
      <c r="R13" s="21">
        <v>40000</v>
      </c>
      <c r="S13" s="21">
        <v>40000</v>
      </c>
      <c r="T13" s="21"/>
      <c r="U13" s="21"/>
      <c r="V13" s="21"/>
      <c r="W13" s="21"/>
    </row>
    <row r="14" ht="21.75" customHeight="1" spans="1:23">
      <c r="A14" s="20" t="s">
        <v>203</v>
      </c>
      <c r="B14" s="20" t="s">
        <v>208</v>
      </c>
      <c r="C14" s="20" t="s">
        <v>207</v>
      </c>
      <c r="D14" s="20" t="s">
        <v>44</v>
      </c>
      <c r="E14" s="20" t="s">
        <v>75</v>
      </c>
      <c r="F14" s="20" t="s">
        <v>76</v>
      </c>
      <c r="G14" s="20" t="s">
        <v>211</v>
      </c>
      <c r="H14" s="20" t="s">
        <v>212</v>
      </c>
      <c r="I14" s="21">
        <v>2000</v>
      </c>
      <c r="J14" s="21"/>
      <c r="K14" s="21"/>
      <c r="L14" s="21"/>
      <c r="M14" s="21"/>
      <c r="N14" s="21"/>
      <c r="O14" s="21"/>
      <c r="P14" s="21"/>
      <c r="Q14" s="21"/>
      <c r="R14" s="21">
        <v>2000</v>
      </c>
      <c r="S14" s="21">
        <v>2000</v>
      </c>
      <c r="T14" s="21"/>
      <c r="U14" s="21"/>
      <c r="V14" s="21"/>
      <c r="W14" s="21"/>
    </row>
    <row r="15" ht="21.75" customHeight="1" spans="1:23">
      <c r="A15" s="20" t="s">
        <v>203</v>
      </c>
      <c r="B15" s="20" t="s">
        <v>208</v>
      </c>
      <c r="C15" s="20" t="s">
        <v>207</v>
      </c>
      <c r="D15" s="20" t="s">
        <v>44</v>
      </c>
      <c r="E15" s="20" t="s">
        <v>75</v>
      </c>
      <c r="F15" s="20" t="s">
        <v>76</v>
      </c>
      <c r="G15" s="20" t="s">
        <v>213</v>
      </c>
      <c r="H15" s="20" t="s">
        <v>214</v>
      </c>
      <c r="I15" s="21">
        <v>100000</v>
      </c>
      <c r="J15" s="21"/>
      <c r="K15" s="21"/>
      <c r="L15" s="21"/>
      <c r="M15" s="21"/>
      <c r="N15" s="21"/>
      <c r="O15" s="21"/>
      <c r="P15" s="21"/>
      <c r="Q15" s="21"/>
      <c r="R15" s="21">
        <v>100000</v>
      </c>
      <c r="S15" s="21">
        <v>100000</v>
      </c>
      <c r="T15" s="21"/>
      <c r="U15" s="21"/>
      <c r="V15" s="21"/>
      <c r="W15" s="21"/>
    </row>
    <row r="16" ht="21.75" customHeight="1" spans="1:23">
      <c r="A16" s="20" t="s">
        <v>203</v>
      </c>
      <c r="B16" s="20" t="s">
        <v>208</v>
      </c>
      <c r="C16" s="20" t="s">
        <v>207</v>
      </c>
      <c r="D16" s="20" t="s">
        <v>44</v>
      </c>
      <c r="E16" s="20" t="s">
        <v>75</v>
      </c>
      <c r="F16" s="20" t="s">
        <v>76</v>
      </c>
      <c r="G16" s="20" t="s">
        <v>215</v>
      </c>
      <c r="H16" s="20" t="s">
        <v>216</v>
      </c>
      <c r="I16" s="21">
        <v>450000</v>
      </c>
      <c r="J16" s="21"/>
      <c r="K16" s="21"/>
      <c r="L16" s="21"/>
      <c r="M16" s="21"/>
      <c r="N16" s="21"/>
      <c r="O16" s="21"/>
      <c r="P16" s="21"/>
      <c r="Q16" s="21"/>
      <c r="R16" s="21">
        <v>450000</v>
      </c>
      <c r="S16" s="21">
        <v>450000</v>
      </c>
      <c r="T16" s="21"/>
      <c r="U16" s="21"/>
      <c r="V16" s="21"/>
      <c r="W16" s="21"/>
    </row>
    <row r="17" ht="21.75" customHeight="1" spans="1:23">
      <c r="A17" s="20" t="s">
        <v>203</v>
      </c>
      <c r="B17" s="20" t="s">
        <v>208</v>
      </c>
      <c r="C17" s="20" t="s">
        <v>207</v>
      </c>
      <c r="D17" s="20" t="s">
        <v>44</v>
      </c>
      <c r="E17" s="20" t="s">
        <v>75</v>
      </c>
      <c r="F17" s="20" t="s">
        <v>76</v>
      </c>
      <c r="G17" s="20" t="s">
        <v>217</v>
      </c>
      <c r="H17" s="20" t="s">
        <v>218</v>
      </c>
      <c r="I17" s="21">
        <v>25000</v>
      </c>
      <c r="J17" s="21"/>
      <c r="K17" s="21"/>
      <c r="L17" s="21"/>
      <c r="M17" s="21"/>
      <c r="N17" s="21"/>
      <c r="O17" s="21"/>
      <c r="P17" s="21"/>
      <c r="Q17" s="21"/>
      <c r="R17" s="21">
        <v>25000</v>
      </c>
      <c r="S17" s="21">
        <v>25000</v>
      </c>
      <c r="T17" s="21"/>
      <c r="U17" s="21"/>
      <c r="V17" s="21"/>
      <c r="W17" s="21"/>
    </row>
    <row r="18" ht="21.75" customHeight="1" spans="1:23">
      <c r="A18" s="20" t="s">
        <v>203</v>
      </c>
      <c r="B18" s="20" t="s">
        <v>208</v>
      </c>
      <c r="C18" s="20" t="s">
        <v>207</v>
      </c>
      <c r="D18" s="20" t="s">
        <v>44</v>
      </c>
      <c r="E18" s="20" t="s">
        <v>75</v>
      </c>
      <c r="F18" s="20" t="s">
        <v>76</v>
      </c>
      <c r="G18" s="20" t="s">
        <v>219</v>
      </c>
      <c r="H18" s="20" t="s">
        <v>220</v>
      </c>
      <c r="I18" s="21">
        <v>632000</v>
      </c>
      <c r="J18" s="21"/>
      <c r="K18" s="21"/>
      <c r="L18" s="21"/>
      <c r="M18" s="21"/>
      <c r="N18" s="21"/>
      <c r="O18" s="21"/>
      <c r="P18" s="21"/>
      <c r="Q18" s="21"/>
      <c r="R18" s="21">
        <v>632000</v>
      </c>
      <c r="S18" s="21">
        <v>632000</v>
      </c>
      <c r="T18" s="21"/>
      <c r="U18" s="21"/>
      <c r="V18" s="21"/>
      <c r="W18" s="21"/>
    </row>
    <row r="19" ht="21.75" customHeight="1" spans="1:23">
      <c r="A19" s="20" t="s">
        <v>203</v>
      </c>
      <c r="B19" s="20" t="s">
        <v>208</v>
      </c>
      <c r="C19" s="20" t="s">
        <v>207</v>
      </c>
      <c r="D19" s="20" t="s">
        <v>44</v>
      </c>
      <c r="E19" s="20" t="s">
        <v>75</v>
      </c>
      <c r="F19" s="20" t="s">
        <v>76</v>
      </c>
      <c r="G19" s="20" t="s">
        <v>221</v>
      </c>
      <c r="H19" s="20" t="s">
        <v>222</v>
      </c>
      <c r="I19" s="21">
        <v>2572854</v>
      </c>
      <c r="J19" s="21"/>
      <c r="K19" s="21"/>
      <c r="L19" s="21"/>
      <c r="M19" s="21"/>
      <c r="N19" s="21"/>
      <c r="O19" s="21"/>
      <c r="P19" s="21"/>
      <c r="Q19" s="21"/>
      <c r="R19" s="21">
        <v>2572854</v>
      </c>
      <c r="S19" s="21">
        <v>2572854</v>
      </c>
      <c r="T19" s="21"/>
      <c r="U19" s="21"/>
      <c r="V19" s="21"/>
      <c r="W19" s="21"/>
    </row>
    <row r="20" ht="21.75" customHeight="1" spans="1:23">
      <c r="A20" s="20" t="s">
        <v>203</v>
      </c>
      <c r="B20" s="20" t="s">
        <v>208</v>
      </c>
      <c r="C20" s="20" t="s">
        <v>207</v>
      </c>
      <c r="D20" s="20" t="s">
        <v>44</v>
      </c>
      <c r="E20" s="20" t="s">
        <v>75</v>
      </c>
      <c r="F20" s="20" t="s">
        <v>76</v>
      </c>
      <c r="G20" s="20" t="s">
        <v>223</v>
      </c>
      <c r="H20" s="20" t="s">
        <v>224</v>
      </c>
      <c r="I20" s="21">
        <v>612880</v>
      </c>
      <c r="J20" s="21"/>
      <c r="K20" s="21"/>
      <c r="L20" s="21"/>
      <c r="M20" s="21"/>
      <c r="N20" s="21"/>
      <c r="O20" s="21"/>
      <c r="P20" s="21"/>
      <c r="Q20" s="21"/>
      <c r="R20" s="21">
        <v>612880</v>
      </c>
      <c r="S20" s="21">
        <v>612880</v>
      </c>
      <c r="T20" s="21"/>
      <c r="U20" s="21"/>
      <c r="V20" s="21"/>
      <c r="W20" s="21"/>
    </row>
    <row r="21" ht="21.75" customHeight="1" spans="1:23">
      <c r="A21" s="20" t="s">
        <v>203</v>
      </c>
      <c r="B21" s="20" t="s">
        <v>208</v>
      </c>
      <c r="C21" s="20" t="s">
        <v>207</v>
      </c>
      <c r="D21" s="20" t="s">
        <v>44</v>
      </c>
      <c r="E21" s="20" t="s">
        <v>75</v>
      </c>
      <c r="F21" s="20" t="s">
        <v>76</v>
      </c>
      <c r="G21" s="20" t="s">
        <v>205</v>
      </c>
      <c r="H21" s="20" t="s">
        <v>206</v>
      </c>
      <c r="I21" s="21">
        <v>19381270</v>
      </c>
      <c r="J21" s="21"/>
      <c r="K21" s="21"/>
      <c r="L21" s="21"/>
      <c r="M21" s="21"/>
      <c r="N21" s="21"/>
      <c r="O21" s="21"/>
      <c r="P21" s="21"/>
      <c r="Q21" s="21"/>
      <c r="R21" s="21">
        <v>19381270</v>
      </c>
      <c r="S21" s="21">
        <v>19381270</v>
      </c>
      <c r="T21" s="21"/>
      <c r="U21" s="21"/>
      <c r="V21" s="21"/>
      <c r="W21" s="21"/>
    </row>
    <row r="22" ht="21.75" customHeight="1" spans="1:23">
      <c r="A22" s="20" t="s">
        <v>203</v>
      </c>
      <c r="B22" s="20" t="s">
        <v>208</v>
      </c>
      <c r="C22" s="20" t="s">
        <v>207</v>
      </c>
      <c r="D22" s="20" t="s">
        <v>44</v>
      </c>
      <c r="E22" s="20" t="s">
        <v>75</v>
      </c>
      <c r="F22" s="20" t="s">
        <v>76</v>
      </c>
      <c r="G22" s="20" t="s">
        <v>225</v>
      </c>
      <c r="H22" s="20" t="s">
        <v>226</v>
      </c>
      <c r="I22" s="21">
        <v>1724505.1</v>
      </c>
      <c r="J22" s="21"/>
      <c r="K22" s="21"/>
      <c r="L22" s="21"/>
      <c r="M22" s="21"/>
      <c r="N22" s="21"/>
      <c r="O22" s="21"/>
      <c r="P22" s="21"/>
      <c r="Q22" s="21"/>
      <c r="R22" s="21">
        <v>1724505.1</v>
      </c>
      <c r="S22" s="21">
        <v>1724505.1</v>
      </c>
      <c r="T22" s="21"/>
      <c r="U22" s="21"/>
      <c r="V22" s="21"/>
      <c r="W22" s="21"/>
    </row>
    <row r="23" ht="21.75" customHeight="1" spans="1:23">
      <c r="A23" s="20" t="s">
        <v>203</v>
      </c>
      <c r="B23" s="20" t="s">
        <v>208</v>
      </c>
      <c r="C23" s="20" t="s">
        <v>207</v>
      </c>
      <c r="D23" s="20" t="s">
        <v>44</v>
      </c>
      <c r="E23" s="20" t="s">
        <v>75</v>
      </c>
      <c r="F23" s="20" t="s">
        <v>76</v>
      </c>
      <c r="G23" s="20" t="s">
        <v>227</v>
      </c>
      <c r="H23" s="20" t="s">
        <v>228</v>
      </c>
      <c r="I23" s="21">
        <v>100000</v>
      </c>
      <c r="J23" s="21"/>
      <c r="K23" s="21"/>
      <c r="L23" s="21"/>
      <c r="M23" s="21"/>
      <c r="N23" s="21"/>
      <c r="O23" s="21"/>
      <c r="P23" s="21"/>
      <c r="Q23" s="21"/>
      <c r="R23" s="21">
        <v>100000</v>
      </c>
      <c r="S23" s="21">
        <v>100000</v>
      </c>
      <c r="T23" s="21"/>
      <c r="U23" s="21"/>
      <c r="V23" s="21"/>
      <c r="W23" s="21"/>
    </row>
    <row r="24" ht="21.75" customHeight="1" spans="1:23">
      <c r="A24" s="20" t="s">
        <v>203</v>
      </c>
      <c r="B24" s="20" t="s">
        <v>208</v>
      </c>
      <c r="C24" s="20" t="s">
        <v>207</v>
      </c>
      <c r="D24" s="20" t="s">
        <v>44</v>
      </c>
      <c r="E24" s="20" t="s">
        <v>75</v>
      </c>
      <c r="F24" s="20" t="s">
        <v>76</v>
      </c>
      <c r="G24" s="20" t="s">
        <v>229</v>
      </c>
      <c r="H24" s="20" t="s">
        <v>230</v>
      </c>
      <c r="I24" s="21">
        <v>117000</v>
      </c>
      <c r="J24" s="21"/>
      <c r="K24" s="21"/>
      <c r="L24" s="21"/>
      <c r="M24" s="21"/>
      <c r="N24" s="21"/>
      <c r="O24" s="21"/>
      <c r="P24" s="21"/>
      <c r="Q24" s="21"/>
      <c r="R24" s="21">
        <v>117000</v>
      </c>
      <c r="S24" s="21">
        <v>117000</v>
      </c>
      <c r="T24" s="21"/>
      <c r="U24" s="21"/>
      <c r="V24" s="21"/>
      <c r="W24" s="21"/>
    </row>
    <row r="25" ht="21.75" customHeight="1" spans="1:23">
      <c r="A25" s="20" t="s">
        <v>203</v>
      </c>
      <c r="B25" s="20" t="s">
        <v>208</v>
      </c>
      <c r="C25" s="20" t="s">
        <v>207</v>
      </c>
      <c r="D25" s="20" t="s">
        <v>44</v>
      </c>
      <c r="E25" s="20" t="s">
        <v>75</v>
      </c>
      <c r="F25" s="20" t="s">
        <v>76</v>
      </c>
      <c r="G25" s="20" t="s">
        <v>231</v>
      </c>
      <c r="H25" s="20" t="s">
        <v>232</v>
      </c>
      <c r="I25" s="21">
        <v>751305.93</v>
      </c>
      <c r="J25" s="21"/>
      <c r="K25" s="21"/>
      <c r="L25" s="21"/>
      <c r="M25" s="21"/>
      <c r="N25" s="21"/>
      <c r="O25" s="21"/>
      <c r="P25" s="21"/>
      <c r="Q25" s="21"/>
      <c r="R25" s="21">
        <v>751305.93</v>
      </c>
      <c r="S25" s="21">
        <v>751305.93</v>
      </c>
      <c r="T25" s="21"/>
      <c r="U25" s="21"/>
      <c r="V25" s="21"/>
      <c r="W25" s="21"/>
    </row>
    <row r="26" ht="21.75" customHeight="1" spans="1:23">
      <c r="A26" s="20" t="s">
        <v>203</v>
      </c>
      <c r="B26" s="20" t="s">
        <v>208</v>
      </c>
      <c r="C26" s="20" t="s">
        <v>207</v>
      </c>
      <c r="D26" s="20" t="s">
        <v>44</v>
      </c>
      <c r="E26" s="20" t="s">
        <v>75</v>
      </c>
      <c r="F26" s="20" t="s">
        <v>76</v>
      </c>
      <c r="G26" s="20" t="s">
        <v>233</v>
      </c>
      <c r="H26" s="20" t="s">
        <v>234</v>
      </c>
      <c r="I26" s="21">
        <v>2450000</v>
      </c>
      <c r="J26" s="21"/>
      <c r="K26" s="21"/>
      <c r="L26" s="21"/>
      <c r="M26" s="21"/>
      <c r="N26" s="21"/>
      <c r="O26" s="21"/>
      <c r="P26" s="21"/>
      <c r="Q26" s="21"/>
      <c r="R26" s="21">
        <v>2450000</v>
      </c>
      <c r="S26" s="21">
        <v>2450000</v>
      </c>
      <c r="T26" s="21"/>
      <c r="U26" s="21"/>
      <c r="V26" s="21"/>
      <c r="W26" s="21"/>
    </row>
    <row r="27" ht="21.75" customHeight="1" spans="1:23">
      <c r="A27" s="20" t="s">
        <v>203</v>
      </c>
      <c r="B27" s="20" t="s">
        <v>208</v>
      </c>
      <c r="C27" s="20" t="s">
        <v>207</v>
      </c>
      <c r="D27" s="20" t="s">
        <v>44</v>
      </c>
      <c r="E27" s="20" t="s">
        <v>75</v>
      </c>
      <c r="F27" s="20" t="s">
        <v>76</v>
      </c>
      <c r="G27" s="20" t="s">
        <v>235</v>
      </c>
      <c r="H27" s="20" t="s">
        <v>236</v>
      </c>
      <c r="I27" s="21">
        <v>500000</v>
      </c>
      <c r="J27" s="21"/>
      <c r="K27" s="21"/>
      <c r="L27" s="21"/>
      <c r="M27" s="21"/>
      <c r="N27" s="21"/>
      <c r="O27" s="21"/>
      <c r="P27" s="21"/>
      <c r="Q27" s="21"/>
      <c r="R27" s="21">
        <v>500000</v>
      </c>
      <c r="S27" s="21">
        <v>500000</v>
      </c>
      <c r="T27" s="21"/>
      <c r="U27" s="21"/>
      <c r="V27" s="21"/>
      <c r="W27" s="21"/>
    </row>
    <row r="28" ht="21.75" customHeight="1" spans="1:23">
      <c r="A28" s="20" t="s">
        <v>203</v>
      </c>
      <c r="B28" s="20" t="s">
        <v>208</v>
      </c>
      <c r="C28" s="20" t="s">
        <v>207</v>
      </c>
      <c r="D28" s="20" t="s">
        <v>44</v>
      </c>
      <c r="E28" s="20" t="s">
        <v>75</v>
      </c>
      <c r="F28" s="20" t="s">
        <v>76</v>
      </c>
      <c r="G28" s="20" t="s">
        <v>237</v>
      </c>
      <c r="H28" s="20" t="s">
        <v>238</v>
      </c>
      <c r="I28" s="21">
        <v>4494000</v>
      </c>
      <c r="J28" s="21"/>
      <c r="K28" s="21"/>
      <c r="L28" s="21"/>
      <c r="M28" s="21"/>
      <c r="N28" s="21"/>
      <c r="O28" s="21"/>
      <c r="P28" s="21"/>
      <c r="Q28" s="21"/>
      <c r="R28" s="21">
        <v>4494000</v>
      </c>
      <c r="S28" s="21">
        <v>4494000</v>
      </c>
      <c r="T28" s="21"/>
      <c r="U28" s="21"/>
      <c r="V28" s="21"/>
      <c r="W28" s="21"/>
    </row>
    <row r="29" ht="21.75" customHeight="1" spans="1:23">
      <c r="A29" s="20" t="s">
        <v>203</v>
      </c>
      <c r="B29" s="20" t="s">
        <v>208</v>
      </c>
      <c r="C29" s="20" t="s">
        <v>207</v>
      </c>
      <c r="D29" s="20" t="s">
        <v>44</v>
      </c>
      <c r="E29" s="20" t="s">
        <v>75</v>
      </c>
      <c r="F29" s="20" t="s">
        <v>76</v>
      </c>
      <c r="G29" s="20" t="s">
        <v>239</v>
      </c>
      <c r="H29" s="20" t="s">
        <v>240</v>
      </c>
      <c r="I29" s="21">
        <v>2576400</v>
      </c>
      <c r="J29" s="21"/>
      <c r="K29" s="21"/>
      <c r="L29" s="21"/>
      <c r="M29" s="21"/>
      <c r="N29" s="21"/>
      <c r="O29" s="21"/>
      <c r="P29" s="21"/>
      <c r="Q29" s="21"/>
      <c r="R29" s="21">
        <v>2576400</v>
      </c>
      <c r="S29" s="21">
        <v>2576400</v>
      </c>
      <c r="T29" s="21"/>
      <c r="U29" s="21"/>
      <c r="V29" s="21"/>
      <c r="W29" s="21"/>
    </row>
    <row r="30" ht="21.75" customHeight="1" spans="1:23">
      <c r="A30" s="20" t="s">
        <v>203</v>
      </c>
      <c r="B30" s="20" t="s">
        <v>208</v>
      </c>
      <c r="C30" s="20" t="s">
        <v>207</v>
      </c>
      <c r="D30" s="20" t="s">
        <v>44</v>
      </c>
      <c r="E30" s="20" t="s">
        <v>77</v>
      </c>
      <c r="F30" s="20" t="s">
        <v>78</v>
      </c>
      <c r="G30" s="20" t="s">
        <v>241</v>
      </c>
      <c r="H30" s="20" t="s">
        <v>242</v>
      </c>
      <c r="I30" s="21">
        <v>128289.9</v>
      </c>
      <c r="J30" s="21"/>
      <c r="K30" s="21"/>
      <c r="L30" s="21"/>
      <c r="M30" s="21"/>
      <c r="N30" s="21"/>
      <c r="O30" s="21"/>
      <c r="P30" s="21"/>
      <c r="Q30" s="21"/>
      <c r="R30" s="21">
        <v>128289.9</v>
      </c>
      <c r="S30" s="21">
        <v>128289.9</v>
      </c>
      <c r="T30" s="21"/>
      <c r="U30" s="21"/>
      <c r="V30" s="21"/>
      <c r="W30" s="21"/>
    </row>
    <row r="31" ht="21.75" customHeight="1" spans="1:23">
      <c r="A31" s="20"/>
      <c r="B31" s="20"/>
      <c r="C31" s="20" t="s">
        <v>243</v>
      </c>
      <c r="D31" s="20"/>
      <c r="E31" s="20"/>
      <c r="F31" s="20"/>
      <c r="G31" s="20"/>
      <c r="H31" s="20"/>
      <c r="I31" s="21">
        <v>31456</v>
      </c>
      <c r="J31" s="21">
        <v>31456</v>
      </c>
      <c r="K31" s="21">
        <v>31456</v>
      </c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</row>
    <row r="32" ht="21.75" customHeight="1" spans="1:23">
      <c r="A32" s="20" t="s">
        <v>244</v>
      </c>
      <c r="B32" s="20" t="s">
        <v>245</v>
      </c>
      <c r="C32" s="20" t="s">
        <v>243</v>
      </c>
      <c r="D32" s="20" t="s">
        <v>44</v>
      </c>
      <c r="E32" s="20" t="s">
        <v>81</v>
      </c>
      <c r="F32" s="20" t="s">
        <v>82</v>
      </c>
      <c r="G32" s="20" t="s">
        <v>205</v>
      </c>
      <c r="H32" s="20" t="s">
        <v>206</v>
      </c>
      <c r="I32" s="21">
        <v>31456</v>
      </c>
      <c r="J32" s="21">
        <v>31456</v>
      </c>
      <c r="K32" s="21">
        <v>31456</v>
      </c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</row>
    <row r="33" ht="18.75" customHeight="1" spans="1:23">
      <c r="A33" s="23" t="s">
        <v>97</v>
      </c>
      <c r="B33" s="24"/>
      <c r="C33" s="24"/>
      <c r="D33" s="24"/>
      <c r="E33" s="24"/>
      <c r="F33" s="24"/>
      <c r="G33" s="24"/>
      <c r="H33" s="25"/>
      <c r="I33" s="21">
        <v>36816300.93</v>
      </c>
      <c r="J33" s="21">
        <v>158796</v>
      </c>
      <c r="K33" s="21">
        <v>158796</v>
      </c>
      <c r="L33" s="21"/>
      <c r="M33" s="21"/>
      <c r="N33" s="21"/>
      <c r="O33" s="21"/>
      <c r="P33" s="21"/>
      <c r="Q33" s="21"/>
      <c r="R33" s="21">
        <v>36657504.93</v>
      </c>
      <c r="S33" s="21">
        <v>36657504.93</v>
      </c>
      <c r="T33" s="21"/>
      <c r="U33" s="21"/>
      <c r="V33" s="21"/>
      <c r="W33" s="21"/>
    </row>
  </sheetData>
  <mergeCells count="28">
    <mergeCell ref="A3:W3"/>
    <mergeCell ref="A4:H4"/>
    <mergeCell ref="J5:M5"/>
    <mergeCell ref="N5:P5"/>
    <mergeCell ref="R5:W5"/>
    <mergeCell ref="A33:H33"/>
    <mergeCell ref="A5:A8"/>
    <mergeCell ref="B5:B8"/>
    <mergeCell ref="C5:C8"/>
    <mergeCell ref="D5:D8"/>
    <mergeCell ref="E5:E8"/>
    <mergeCell ref="F5:F8"/>
    <mergeCell ref="G5:G8"/>
    <mergeCell ref="H5:H8"/>
    <mergeCell ref="I5:I8"/>
    <mergeCell ref="L6:L8"/>
    <mergeCell ref="M6:M8"/>
    <mergeCell ref="N6:N8"/>
    <mergeCell ref="O6:O8"/>
    <mergeCell ref="P6:P8"/>
    <mergeCell ref="Q5:Q8"/>
    <mergeCell ref="R6:R8"/>
    <mergeCell ref="S6:S8"/>
    <mergeCell ref="T6:T8"/>
    <mergeCell ref="U6:U8"/>
    <mergeCell ref="V6:V8"/>
    <mergeCell ref="W6:W8"/>
    <mergeCell ref="J6:K7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22"/>
  <sheetViews>
    <sheetView showZeros="0" tabSelected="1" workbookViewId="0">
      <pane ySplit="1" topLeftCell="A7" activePane="bottomLeft" state="frozen"/>
      <selection/>
      <selection pane="bottomLeft" activeCell="J20" sqref="J20"/>
    </sheetView>
  </sheetViews>
  <sheetFormatPr defaultColWidth="10.6555555555556" defaultRowHeight="12" customHeight="1"/>
  <cols>
    <col min="1" max="1" width="40" customWidth="1"/>
    <col min="2" max="2" width="42.9777777777778" customWidth="1"/>
    <col min="3" max="4" width="19.3222222222222" customWidth="1"/>
    <col min="5" max="5" width="22.3222222222222" customWidth="1"/>
    <col min="6" max="6" width="12.3222222222222" customWidth="1"/>
    <col min="7" max="7" width="22.9777777777778" customWidth="1"/>
    <col min="8" max="9" width="12.3222222222222" customWidth="1"/>
    <col min="10" max="10" width="22" customWidth="1"/>
  </cols>
  <sheetData>
    <row r="1" customHeight="1" spans="1:10">
      <c r="A1" s="1"/>
      <c r="B1" s="1"/>
      <c r="C1" s="1"/>
      <c r="D1" s="1"/>
      <c r="E1" s="1"/>
      <c r="F1" s="1"/>
      <c r="G1" s="1"/>
      <c r="H1" s="1"/>
      <c r="I1" s="1"/>
      <c r="J1" s="1"/>
    </row>
    <row r="2" ht="15" customHeight="1" spans="10:10">
      <c r="J2" s="112" t="s">
        <v>246</v>
      </c>
    </row>
    <row r="3" ht="33" customHeight="1" spans="1:10">
      <c r="A3" s="5" t="str">
        <f>"2025"&amp;"年部门项目支出绩效目标表"</f>
        <v>2025年部门项目支出绩效目标表</v>
      </c>
      <c r="B3" s="5"/>
      <c r="C3" s="5"/>
      <c r="D3" s="5"/>
      <c r="E3" s="5"/>
      <c r="F3" s="5"/>
      <c r="G3" s="5"/>
      <c r="H3" s="5"/>
      <c r="I3" s="5"/>
      <c r="J3" s="5"/>
    </row>
    <row r="4" ht="17.25" customHeight="1" spans="1:10">
      <c r="A4" s="6" t="str">
        <f>"单位名称："&amp;"景洪市中傣医医院"</f>
        <v>单位名称：景洪市中傣医医院</v>
      </c>
      <c r="B4" s="111"/>
      <c r="C4" s="34"/>
      <c r="D4" s="34"/>
      <c r="E4" s="34"/>
      <c r="F4" s="34"/>
      <c r="G4" s="34"/>
      <c r="H4" s="34"/>
      <c r="I4" s="34"/>
      <c r="J4" s="34"/>
    </row>
    <row r="5" ht="44.25" customHeight="1" spans="1:10">
      <c r="A5" s="39" t="s">
        <v>247</v>
      </c>
      <c r="B5" s="39" t="s">
        <v>248</v>
      </c>
      <c r="C5" s="39" t="s">
        <v>249</v>
      </c>
      <c r="D5" s="39" t="s">
        <v>250</v>
      </c>
      <c r="E5" s="39" t="s">
        <v>251</v>
      </c>
      <c r="F5" s="19" t="s">
        <v>252</v>
      </c>
      <c r="G5" s="39" t="s">
        <v>253</v>
      </c>
      <c r="H5" s="19" t="s">
        <v>254</v>
      </c>
      <c r="I5" s="19" t="s">
        <v>255</v>
      </c>
      <c r="J5" s="39" t="s">
        <v>256</v>
      </c>
    </row>
    <row r="6" ht="19.5" customHeight="1" spans="1:10">
      <c r="A6" s="39">
        <v>1</v>
      </c>
      <c r="B6" s="39">
        <v>2</v>
      </c>
      <c r="C6" s="39">
        <v>3</v>
      </c>
      <c r="D6" s="39">
        <v>4</v>
      </c>
      <c r="E6" s="39">
        <v>5</v>
      </c>
      <c r="F6" s="19">
        <v>6</v>
      </c>
      <c r="G6" s="39">
        <v>7</v>
      </c>
      <c r="H6" s="19">
        <v>8</v>
      </c>
      <c r="I6" s="19">
        <v>9</v>
      </c>
      <c r="J6" s="39">
        <v>10</v>
      </c>
    </row>
    <row r="7" ht="40.5" customHeight="1" spans="1:10">
      <c r="A7" s="20" t="s">
        <v>44</v>
      </c>
      <c r="B7" s="20"/>
      <c r="C7" s="20"/>
      <c r="D7" s="20"/>
      <c r="E7" s="20"/>
      <c r="F7" s="20"/>
      <c r="G7" s="20"/>
      <c r="H7" s="20"/>
      <c r="I7" s="20"/>
      <c r="J7" s="20"/>
    </row>
    <row r="8" ht="40.5" customHeight="1" spans="1:10">
      <c r="A8" s="93" t="s">
        <v>207</v>
      </c>
      <c r="B8" s="20" t="s">
        <v>257</v>
      </c>
      <c r="C8" s="20" t="s">
        <v>258</v>
      </c>
      <c r="D8" s="20" t="s">
        <v>259</v>
      </c>
      <c r="E8" s="20" t="s">
        <v>260</v>
      </c>
      <c r="F8" s="22" t="s">
        <v>261</v>
      </c>
      <c r="G8" s="20" t="s">
        <v>262</v>
      </c>
      <c r="H8" s="22" t="s">
        <v>263</v>
      </c>
      <c r="I8" s="22" t="s">
        <v>264</v>
      </c>
      <c r="J8" s="20" t="s">
        <v>265</v>
      </c>
    </row>
    <row r="9" ht="40.5" customHeight="1" spans="1:10">
      <c r="A9" s="93" t="s">
        <v>207</v>
      </c>
      <c r="B9" s="20" t="s">
        <v>257</v>
      </c>
      <c r="C9" s="20" t="s">
        <v>258</v>
      </c>
      <c r="D9" s="20" t="s">
        <v>266</v>
      </c>
      <c r="E9" s="20" t="s">
        <v>267</v>
      </c>
      <c r="F9" s="22" t="s">
        <v>268</v>
      </c>
      <c r="G9" s="20" t="s">
        <v>269</v>
      </c>
      <c r="H9" s="22" t="s">
        <v>270</v>
      </c>
      <c r="I9" s="22" t="s">
        <v>264</v>
      </c>
      <c r="J9" s="20" t="s">
        <v>271</v>
      </c>
    </row>
    <row r="10" ht="40.5" customHeight="1" spans="1:10">
      <c r="A10" s="93" t="s">
        <v>207</v>
      </c>
      <c r="B10" s="20" t="s">
        <v>257</v>
      </c>
      <c r="C10" s="20" t="s">
        <v>272</v>
      </c>
      <c r="D10" s="20" t="s">
        <v>273</v>
      </c>
      <c r="E10" s="20" t="s">
        <v>274</v>
      </c>
      <c r="F10" s="22" t="s">
        <v>268</v>
      </c>
      <c r="G10" s="20" t="s">
        <v>275</v>
      </c>
      <c r="H10" s="22" t="s">
        <v>276</v>
      </c>
      <c r="I10" s="22" t="s">
        <v>277</v>
      </c>
      <c r="J10" s="20" t="s">
        <v>278</v>
      </c>
    </row>
    <row r="11" ht="40.5" customHeight="1" spans="1:10">
      <c r="A11" s="93" t="s">
        <v>207</v>
      </c>
      <c r="B11" s="20" t="s">
        <v>257</v>
      </c>
      <c r="C11" s="20" t="s">
        <v>272</v>
      </c>
      <c r="D11" s="20" t="s">
        <v>279</v>
      </c>
      <c r="E11" s="20" t="s">
        <v>280</v>
      </c>
      <c r="F11" s="22" t="s">
        <v>268</v>
      </c>
      <c r="G11" s="20" t="s">
        <v>280</v>
      </c>
      <c r="H11" s="22" t="s">
        <v>276</v>
      </c>
      <c r="I11" s="22" t="s">
        <v>277</v>
      </c>
      <c r="J11" s="20" t="s">
        <v>281</v>
      </c>
    </row>
    <row r="12" ht="40.5" customHeight="1" spans="1:10">
      <c r="A12" s="93" t="s">
        <v>207</v>
      </c>
      <c r="B12" s="20" t="s">
        <v>257</v>
      </c>
      <c r="C12" s="20" t="s">
        <v>282</v>
      </c>
      <c r="D12" s="20" t="s">
        <v>283</v>
      </c>
      <c r="E12" s="20" t="s">
        <v>284</v>
      </c>
      <c r="F12" s="22" t="s">
        <v>261</v>
      </c>
      <c r="G12" s="20" t="s">
        <v>285</v>
      </c>
      <c r="H12" s="22" t="s">
        <v>270</v>
      </c>
      <c r="I12" s="22" t="s">
        <v>264</v>
      </c>
      <c r="J12" s="20" t="s">
        <v>286</v>
      </c>
    </row>
    <row r="13" ht="40.5" customHeight="1" spans="1:10">
      <c r="A13" s="93" t="s">
        <v>243</v>
      </c>
      <c r="B13" s="20" t="s">
        <v>287</v>
      </c>
      <c r="C13" s="20" t="s">
        <v>258</v>
      </c>
      <c r="D13" s="20" t="s">
        <v>259</v>
      </c>
      <c r="E13" s="20" t="s">
        <v>288</v>
      </c>
      <c r="F13" s="22" t="s">
        <v>261</v>
      </c>
      <c r="G13" s="20" t="s">
        <v>269</v>
      </c>
      <c r="H13" s="22" t="s">
        <v>270</v>
      </c>
      <c r="I13" s="22" t="s">
        <v>264</v>
      </c>
      <c r="J13" s="20" t="s">
        <v>289</v>
      </c>
    </row>
    <row r="14" ht="40.5" customHeight="1" spans="1:10">
      <c r="A14" s="93" t="s">
        <v>243</v>
      </c>
      <c r="B14" s="20" t="s">
        <v>287</v>
      </c>
      <c r="C14" s="20" t="s">
        <v>258</v>
      </c>
      <c r="D14" s="20" t="s">
        <v>266</v>
      </c>
      <c r="E14" s="20" t="s">
        <v>290</v>
      </c>
      <c r="F14" s="22" t="s">
        <v>261</v>
      </c>
      <c r="G14" s="20" t="s">
        <v>269</v>
      </c>
      <c r="H14" s="22" t="s">
        <v>270</v>
      </c>
      <c r="I14" s="22" t="s">
        <v>264</v>
      </c>
      <c r="J14" s="20" t="s">
        <v>291</v>
      </c>
    </row>
    <row r="15" ht="40.5" customHeight="1" spans="1:10">
      <c r="A15" s="93" t="s">
        <v>243</v>
      </c>
      <c r="B15" s="20" t="s">
        <v>287</v>
      </c>
      <c r="C15" s="20" t="s">
        <v>272</v>
      </c>
      <c r="D15" s="20" t="s">
        <v>273</v>
      </c>
      <c r="E15" s="20" t="s">
        <v>292</v>
      </c>
      <c r="F15" s="22" t="s">
        <v>268</v>
      </c>
      <c r="G15" s="20" t="s">
        <v>293</v>
      </c>
      <c r="H15" s="22" t="s">
        <v>276</v>
      </c>
      <c r="I15" s="22" t="s">
        <v>277</v>
      </c>
      <c r="J15" s="20" t="s">
        <v>294</v>
      </c>
    </row>
    <row r="16" ht="40.5" customHeight="1" spans="1:10">
      <c r="A16" s="93" t="s">
        <v>243</v>
      </c>
      <c r="B16" s="20" t="s">
        <v>287</v>
      </c>
      <c r="C16" s="20" t="s">
        <v>272</v>
      </c>
      <c r="D16" s="20" t="s">
        <v>273</v>
      </c>
      <c r="E16" s="20" t="s">
        <v>295</v>
      </c>
      <c r="F16" s="22" t="s">
        <v>268</v>
      </c>
      <c r="G16" s="20" t="s">
        <v>296</v>
      </c>
      <c r="H16" s="22" t="s">
        <v>270</v>
      </c>
      <c r="I16" s="22" t="s">
        <v>277</v>
      </c>
      <c r="J16" s="20" t="s">
        <v>297</v>
      </c>
    </row>
    <row r="17" ht="40.5" customHeight="1" spans="1:10">
      <c r="A17" s="93" t="s">
        <v>243</v>
      </c>
      <c r="B17" s="20" t="s">
        <v>287</v>
      </c>
      <c r="C17" s="20" t="s">
        <v>282</v>
      </c>
      <c r="D17" s="20" t="s">
        <v>283</v>
      </c>
      <c r="E17" s="20" t="s">
        <v>298</v>
      </c>
      <c r="F17" s="22" t="s">
        <v>261</v>
      </c>
      <c r="G17" s="20" t="s">
        <v>296</v>
      </c>
      <c r="H17" s="22" t="s">
        <v>270</v>
      </c>
      <c r="I17" s="22" t="s">
        <v>264</v>
      </c>
      <c r="J17" s="20" t="s">
        <v>299</v>
      </c>
    </row>
    <row r="18" ht="40.5" customHeight="1" spans="1:10">
      <c r="A18" s="93" t="s">
        <v>202</v>
      </c>
      <c r="B18" s="20" t="s">
        <v>300</v>
      </c>
      <c r="C18" s="20" t="s">
        <v>258</v>
      </c>
      <c r="D18" s="20" t="s">
        <v>259</v>
      </c>
      <c r="E18" s="20" t="s">
        <v>301</v>
      </c>
      <c r="F18" s="22" t="s">
        <v>268</v>
      </c>
      <c r="G18" s="20" t="s">
        <v>112</v>
      </c>
      <c r="H18" s="22" t="s">
        <v>302</v>
      </c>
      <c r="I18" s="22" t="s">
        <v>264</v>
      </c>
      <c r="J18" s="20" t="s">
        <v>303</v>
      </c>
    </row>
    <row r="19" ht="40.5" customHeight="1" spans="1:10">
      <c r="A19" s="93" t="s">
        <v>202</v>
      </c>
      <c r="B19" s="20" t="s">
        <v>300</v>
      </c>
      <c r="C19" s="20" t="s">
        <v>258</v>
      </c>
      <c r="D19" s="20" t="s">
        <v>266</v>
      </c>
      <c r="E19" s="20" t="s">
        <v>304</v>
      </c>
      <c r="F19" s="22" t="s">
        <v>268</v>
      </c>
      <c r="G19" s="20" t="s">
        <v>269</v>
      </c>
      <c r="H19" s="22" t="s">
        <v>270</v>
      </c>
      <c r="I19" s="22" t="s">
        <v>264</v>
      </c>
      <c r="J19" s="20" t="s">
        <v>305</v>
      </c>
    </row>
    <row r="20" ht="40.5" customHeight="1" spans="1:10">
      <c r="A20" s="93" t="s">
        <v>202</v>
      </c>
      <c r="B20" s="20" t="s">
        <v>300</v>
      </c>
      <c r="C20" s="20" t="s">
        <v>258</v>
      </c>
      <c r="D20" s="20" t="s">
        <v>306</v>
      </c>
      <c r="E20" s="20" t="s">
        <v>307</v>
      </c>
      <c r="F20" s="22" t="s">
        <v>268</v>
      </c>
      <c r="G20" s="20" t="s">
        <v>269</v>
      </c>
      <c r="H20" s="22" t="s">
        <v>270</v>
      </c>
      <c r="I20" s="22" t="s">
        <v>264</v>
      </c>
      <c r="J20" s="20" t="s">
        <v>308</v>
      </c>
    </row>
    <row r="21" ht="40.5" customHeight="1" spans="1:10">
      <c r="A21" s="93" t="s">
        <v>202</v>
      </c>
      <c r="B21" s="20" t="s">
        <v>300</v>
      </c>
      <c r="C21" s="20" t="s">
        <v>272</v>
      </c>
      <c r="D21" s="20" t="s">
        <v>273</v>
      </c>
      <c r="E21" s="20" t="s">
        <v>309</v>
      </c>
      <c r="F21" s="22" t="s">
        <v>268</v>
      </c>
      <c r="G21" s="20" t="s">
        <v>310</v>
      </c>
      <c r="H21" s="22" t="s">
        <v>276</v>
      </c>
      <c r="I21" s="22" t="s">
        <v>277</v>
      </c>
      <c r="J21" s="20" t="s">
        <v>311</v>
      </c>
    </row>
    <row r="22" ht="40.5" customHeight="1" spans="1:10">
      <c r="A22" s="93" t="s">
        <v>202</v>
      </c>
      <c r="B22" s="20" t="s">
        <v>300</v>
      </c>
      <c r="C22" s="20" t="s">
        <v>282</v>
      </c>
      <c r="D22" s="20" t="s">
        <v>283</v>
      </c>
      <c r="E22" s="20" t="s">
        <v>312</v>
      </c>
      <c r="F22" s="22" t="s">
        <v>261</v>
      </c>
      <c r="G22" s="20" t="s">
        <v>313</v>
      </c>
      <c r="H22" s="22" t="s">
        <v>270</v>
      </c>
      <c r="I22" s="22" t="s">
        <v>264</v>
      </c>
      <c r="J22" s="20" t="s">
        <v>314</v>
      </c>
    </row>
  </sheetData>
  <mergeCells count="8">
    <mergeCell ref="A3:J3"/>
    <mergeCell ref="A4:H4"/>
    <mergeCell ref="A8:A12"/>
    <mergeCell ref="A13:A17"/>
    <mergeCell ref="A18:A22"/>
    <mergeCell ref="B8:B12"/>
    <mergeCell ref="B13:B17"/>
    <mergeCell ref="B18:B22"/>
  </mergeCells>
  <printOptions horizontalCentered="1"/>
  <pageMargins left="0.79" right="0.79" top="0.59" bottom="0.59" header="0" footer="0"/>
  <pageSetup paperSize="9" scale="6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1"/>
  <sheetViews>
    <sheetView showZeros="0" workbookViewId="0">
      <pane ySplit="1" topLeftCell="A2" activePane="bottomLeft" state="frozen"/>
      <selection/>
      <selection pane="bottomLeft" activeCell="E19" sqref="E19:E20"/>
    </sheetView>
  </sheetViews>
  <sheetFormatPr defaultColWidth="10.6555555555556" defaultRowHeight="14.25" customHeight="1" outlineLevelCol="5"/>
  <cols>
    <col min="1" max="1" width="42.8222222222222" customWidth="1"/>
    <col min="2" max="2" width="19.6555555555556" customWidth="1"/>
    <col min="3" max="3" width="40.9777777777778" customWidth="1"/>
    <col min="4" max="6" width="33.3333333333333" customWidth="1"/>
  </cols>
  <sheetData>
    <row r="1" customHeight="1" spans="1:6">
      <c r="A1" s="1"/>
      <c r="B1" s="1"/>
      <c r="C1" s="1"/>
      <c r="D1" s="1"/>
      <c r="E1" s="1"/>
      <c r="F1" s="1"/>
    </row>
    <row r="2" ht="15.75" customHeight="1" spans="1:6">
      <c r="A2" s="97">
        <v>1</v>
      </c>
      <c r="B2" s="98">
        <v>0</v>
      </c>
      <c r="C2" s="97">
        <v>1</v>
      </c>
      <c r="D2" s="99"/>
      <c r="E2" s="99"/>
      <c r="F2" s="100" t="s">
        <v>315</v>
      </c>
    </row>
    <row r="3" ht="36.75" customHeight="1" spans="1:6">
      <c r="A3" s="101" t="str">
        <f>"2025"&amp;"年部门政府性基金预算支出预算表"</f>
        <v>2025年部门政府性基金预算支出预算表</v>
      </c>
      <c r="B3" s="101" t="s">
        <v>316</v>
      </c>
      <c r="C3" s="101"/>
      <c r="D3" s="101"/>
      <c r="E3" s="101"/>
      <c r="F3" s="101"/>
    </row>
    <row r="4" ht="13.5" customHeight="1" spans="1:6">
      <c r="A4" s="6" t="str">
        <f t="shared" ref="A4:B4" si="0">"单位名称："&amp;"景洪市中傣医医院"</f>
        <v>单位名称：景洪市中傣医医院</v>
      </c>
      <c r="B4" s="6" t="str">
        <f t="shared" si="0"/>
        <v>单位名称：景洪市中傣医医院</v>
      </c>
      <c r="C4" s="6"/>
      <c r="D4" s="96"/>
      <c r="E4" s="96"/>
      <c r="F4" s="96" t="s">
        <v>1</v>
      </c>
    </row>
    <row r="5" ht="19.5" customHeight="1" spans="1:6">
      <c r="A5" s="102" t="s">
        <v>128</v>
      </c>
      <c r="B5" s="103" t="s">
        <v>46</v>
      </c>
      <c r="C5" s="104" t="s">
        <v>47</v>
      </c>
      <c r="D5" s="12" t="s">
        <v>317</v>
      </c>
      <c r="E5" s="12"/>
      <c r="F5" s="13"/>
    </row>
    <row r="6" ht="18.75" customHeight="1" spans="1:6">
      <c r="A6" s="105"/>
      <c r="B6" s="106"/>
      <c r="C6" s="90"/>
      <c r="D6" s="89" t="s">
        <v>29</v>
      </c>
      <c r="E6" s="89" t="s">
        <v>48</v>
      </c>
      <c r="F6" s="89" t="s">
        <v>49</v>
      </c>
    </row>
    <row r="7" ht="18.75" customHeight="1" spans="1:6">
      <c r="A7" s="105">
        <v>1</v>
      </c>
      <c r="B7" s="107" t="s">
        <v>113</v>
      </c>
      <c r="C7" s="90">
        <v>3</v>
      </c>
      <c r="D7" s="89">
        <v>4</v>
      </c>
      <c r="E7" s="89">
        <v>5</v>
      </c>
      <c r="F7" s="89">
        <v>6</v>
      </c>
    </row>
    <row r="8" ht="21" customHeight="1" spans="1:6">
      <c r="A8" s="20"/>
      <c r="B8" s="20"/>
      <c r="C8" s="20"/>
      <c r="D8" s="21"/>
      <c r="E8" s="21"/>
      <c r="F8" s="21"/>
    </row>
    <row r="9" ht="21" customHeight="1" spans="1:6">
      <c r="A9" s="20"/>
      <c r="B9" s="20"/>
      <c r="C9" s="20"/>
      <c r="D9" s="21"/>
      <c r="E9" s="21"/>
      <c r="F9" s="21"/>
    </row>
    <row r="10" ht="18.75" customHeight="1" spans="1:6">
      <c r="A10" s="108" t="s">
        <v>97</v>
      </c>
      <c r="B10" s="109" t="s">
        <v>97</v>
      </c>
      <c r="C10" s="110" t="s">
        <v>97</v>
      </c>
      <c r="D10" s="21"/>
      <c r="E10" s="21"/>
      <c r="F10" s="21"/>
    </row>
    <row r="11" customHeight="1" spans="1:1">
      <c r="A11" t="s">
        <v>126</v>
      </c>
    </row>
  </sheetData>
  <mergeCells count="7">
    <mergeCell ref="A3:F3"/>
    <mergeCell ref="A4:C4"/>
    <mergeCell ref="D5:F5"/>
    <mergeCell ref="A10:C10"/>
    <mergeCell ref="A5:A6"/>
    <mergeCell ref="B5:B6"/>
    <mergeCell ref="C5:C6"/>
  </mergeCells>
  <printOptions horizontalCentered="1"/>
  <pageMargins left="0.3" right="0.3" top="0.46" bottom="0.46" header="0.4" footer="0.4"/>
  <pageSetup paperSize="9" scale="9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25"/>
  <sheetViews>
    <sheetView showZeros="0" workbookViewId="0">
      <pane ySplit="1" topLeftCell="A2" activePane="bottomLeft" state="frozen"/>
      <selection/>
      <selection pane="bottomLeft" activeCell="C18" sqref="C18"/>
    </sheetView>
  </sheetViews>
  <sheetFormatPr defaultColWidth="10.6555555555556" defaultRowHeight="14.25" customHeight="1"/>
  <cols>
    <col min="1" max="1" width="45.6555555555556" customWidth="1"/>
    <col min="2" max="2" width="25.3333333333333" customWidth="1"/>
    <col min="3" max="3" width="41.1555555555556" customWidth="1"/>
    <col min="4" max="4" width="9" customWidth="1"/>
    <col min="5" max="5" width="12" customWidth="1"/>
    <col min="6" max="17" width="19.3333333333333" customWidth="1"/>
  </cols>
  <sheetData>
    <row r="1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15.75" customHeight="1" spans="1:17">
      <c r="A2" s="3"/>
      <c r="B2" s="3"/>
      <c r="C2" s="3"/>
      <c r="D2" s="3"/>
      <c r="E2" s="3"/>
      <c r="F2" s="3"/>
      <c r="G2" s="3"/>
      <c r="H2" s="3"/>
      <c r="I2" s="3"/>
      <c r="J2" s="3"/>
      <c r="O2" s="82"/>
      <c r="P2" s="82"/>
      <c r="Q2" s="31" t="s">
        <v>318</v>
      </c>
    </row>
    <row r="3" ht="35.25" customHeight="1" spans="1:17">
      <c r="A3" s="32" t="str">
        <f>"2025"&amp;"年部门政府采购预算表"</f>
        <v>2025年部门政府采购预算表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</row>
    <row r="4" ht="18.75" customHeight="1" spans="1:17">
      <c r="A4" s="33" t="str">
        <f>"单位名称："&amp;"景洪市中傣医医院"</f>
        <v>单位名称：景洪市中傣医医院</v>
      </c>
      <c r="B4" s="33"/>
      <c r="C4" s="33"/>
      <c r="D4" s="33"/>
      <c r="E4" s="33"/>
      <c r="F4" s="33"/>
      <c r="G4" s="7"/>
      <c r="H4" s="7"/>
      <c r="I4" s="7"/>
      <c r="J4" s="7"/>
      <c r="K4" s="34"/>
      <c r="L4" s="34"/>
      <c r="M4" s="34"/>
      <c r="N4" s="34"/>
      <c r="O4" s="8"/>
      <c r="P4" s="8"/>
      <c r="Q4" s="96" t="s">
        <v>119</v>
      </c>
    </row>
    <row r="5" ht="15.75" customHeight="1" spans="1:17">
      <c r="A5" s="10" t="s">
        <v>319</v>
      </c>
      <c r="B5" s="73" t="s">
        <v>320</v>
      </c>
      <c r="C5" s="73" t="s">
        <v>321</v>
      </c>
      <c r="D5" s="73" t="s">
        <v>322</v>
      </c>
      <c r="E5" s="73" t="s">
        <v>323</v>
      </c>
      <c r="F5" s="73" t="s">
        <v>324</v>
      </c>
      <c r="G5" s="37" t="s">
        <v>135</v>
      </c>
      <c r="H5" s="37"/>
      <c r="I5" s="37"/>
      <c r="J5" s="37"/>
      <c r="K5" s="37"/>
      <c r="L5" s="37"/>
      <c r="M5" s="37"/>
      <c r="N5" s="37"/>
      <c r="O5" s="37"/>
      <c r="P5" s="37"/>
      <c r="Q5" s="38"/>
    </row>
    <row r="6" ht="17.25" customHeight="1" spans="1:17">
      <c r="A6" s="15"/>
      <c r="B6" s="75"/>
      <c r="C6" s="75"/>
      <c r="D6" s="75"/>
      <c r="E6" s="75"/>
      <c r="F6" s="75"/>
      <c r="G6" s="75" t="s">
        <v>29</v>
      </c>
      <c r="H6" s="75" t="s">
        <v>32</v>
      </c>
      <c r="I6" s="75" t="s">
        <v>325</v>
      </c>
      <c r="J6" s="75" t="s">
        <v>326</v>
      </c>
      <c r="K6" s="76" t="s">
        <v>327</v>
      </c>
      <c r="L6" s="87" t="s">
        <v>51</v>
      </c>
      <c r="M6" s="87"/>
      <c r="N6" s="87"/>
      <c r="O6" s="87"/>
      <c r="P6" s="87"/>
      <c r="Q6" s="77"/>
    </row>
    <row r="7" ht="54" customHeight="1" spans="1:17">
      <c r="A7" s="17"/>
      <c r="B7" s="77"/>
      <c r="C7" s="77"/>
      <c r="D7" s="77"/>
      <c r="E7" s="77"/>
      <c r="F7" s="77"/>
      <c r="G7" s="77"/>
      <c r="H7" s="77" t="s">
        <v>31</v>
      </c>
      <c r="I7" s="77"/>
      <c r="J7" s="77"/>
      <c r="K7" s="78"/>
      <c r="L7" s="77" t="s">
        <v>31</v>
      </c>
      <c r="M7" s="77" t="s">
        <v>38</v>
      </c>
      <c r="N7" s="77" t="s">
        <v>144</v>
      </c>
      <c r="O7" s="88" t="s">
        <v>40</v>
      </c>
      <c r="P7" s="78" t="s">
        <v>41</v>
      </c>
      <c r="Q7" s="77" t="s">
        <v>42</v>
      </c>
    </row>
    <row r="8" ht="19.5" customHeight="1" spans="1:17">
      <c r="A8" s="28">
        <v>1</v>
      </c>
      <c r="B8" s="89">
        <v>2</v>
      </c>
      <c r="C8" s="89">
        <v>3</v>
      </c>
      <c r="D8" s="89">
        <v>4</v>
      </c>
      <c r="E8" s="89">
        <v>5</v>
      </c>
      <c r="F8" s="89">
        <v>6</v>
      </c>
      <c r="G8" s="90">
        <v>7</v>
      </c>
      <c r="H8" s="90">
        <v>8</v>
      </c>
      <c r="I8" s="90">
        <v>9</v>
      </c>
      <c r="J8" s="90">
        <v>10</v>
      </c>
      <c r="K8" s="90">
        <v>11</v>
      </c>
      <c r="L8" s="90">
        <v>12</v>
      </c>
      <c r="M8" s="90">
        <v>13</v>
      </c>
      <c r="N8" s="90">
        <v>14</v>
      </c>
      <c r="O8" s="90">
        <v>15</v>
      </c>
      <c r="P8" s="90">
        <v>16</v>
      </c>
      <c r="Q8" s="90">
        <v>17</v>
      </c>
    </row>
    <row r="9" ht="21" customHeight="1" spans="1:17">
      <c r="A9" s="20" t="s">
        <v>44</v>
      </c>
      <c r="B9" s="91"/>
      <c r="C9" s="91"/>
      <c r="D9" s="91"/>
      <c r="E9" s="92">
        <v>6212</v>
      </c>
      <c r="F9" s="21">
        <v>1138400</v>
      </c>
      <c r="G9" s="21">
        <v>1138400</v>
      </c>
      <c r="H9" s="21"/>
      <c r="I9" s="21"/>
      <c r="J9" s="21"/>
      <c r="K9" s="21"/>
      <c r="L9" s="21">
        <v>1138400</v>
      </c>
      <c r="M9" s="21">
        <v>1138400</v>
      </c>
      <c r="N9" s="21"/>
      <c r="O9" s="21"/>
      <c r="P9" s="21"/>
      <c r="Q9" s="21"/>
    </row>
    <row r="10" ht="21" customHeight="1" spans="1:17">
      <c r="A10" s="93" t="s">
        <v>207</v>
      </c>
      <c r="B10" s="20" t="s">
        <v>328</v>
      </c>
      <c r="C10" s="20" t="s">
        <v>329</v>
      </c>
      <c r="D10" s="22" t="s">
        <v>330</v>
      </c>
      <c r="E10" s="94">
        <v>23</v>
      </c>
      <c r="F10" s="21">
        <v>138000</v>
      </c>
      <c r="G10" s="21">
        <v>138000</v>
      </c>
      <c r="H10" s="21"/>
      <c r="I10" s="21"/>
      <c r="J10" s="21"/>
      <c r="K10" s="21"/>
      <c r="L10" s="21">
        <v>138000</v>
      </c>
      <c r="M10" s="21">
        <v>138000</v>
      </c>
      <c r="N10" s="21"/>
      <c r="O10" s="21"/>
      <c r="P10" s="21"/>
      <c r="Q10" s="21"/>
    </row>
    <row r="11" ht="21" customHeight="1" spans="1:17">
      <c r="A11" s="93" t="s">
        <v>207</v>
      </c>
      <c r="B11" s="20" t="s">
        <v>331</v>
      </c>
      <c r="C11" s="20" t="s">
        <v>332</v>
      </c>
      <c r="D11" s="22" t="s">
        <v>330</v>
      </c>
      <c r="E11" s="94">
        <v>1</v>
      </c>
      <c r="F11" s="21">
        <v>7000</v>
      </c>
      <c r="G11" s="21">
        <v>7000</v>
      </c>
      <c r="H11" s="21"/>
      <c r="I11" s="21"/>
      <c r="J11" s="21"/>
      <c r="K11" s="21"/>
      <c r="L11" s="21">
        <v>7000</v>
      </c>
      <c r="M11" s="21">
        <v>7000</v>
      </c>
      <c r="N11" s="21"/>
      <c r="O11" s="21"/>
      <c r="P11" s="21"/>
      <c r="Q11" s="21"/>
    </row>
    <row r="12" ht="21" customHeight="1" spans="1:17">
      <c r="A12" s="93" t="s">
        <v>207</v>
      </c>
      <c r="B12" s="20" t="s">
        <v>333</v>
      </c>
      <c r="C12" s="20" t="s">
        <v>334</v>
      </c>
      <c r="D12" s="22" t="s">
        <v>330</v>
      </c>
      <c r="E12" s="94">
        <v>1</v>
      </c>
      <c r="F12" s="21">
        <v>4000</v>
      </c>
      <c r="G12" s="21">
        <v>4000</v>
      </c>
      <c r="H12" s="21"/>
      <c r="I12" s="21"/>
      <c r="J12" s="21"/>
      <c r="K12" s="21"/>
      <c r="L12" s="21">
        <v>4000</v>
      </c>
      <c r="M12" s="21">
        <v>4000</v>
      </c>
      <c r="N12" s="21"/>
      <c r="O12" s="21"/>
      <c r="P12" s="21"/>
      <c r="Q12" s="21"/>
    </row>
    <row r="13" ht="21" customHeight="1" spans="1:17">
      <c r="A13" s="93" t="s">
        <v>207</v>
      </c>
      <c r="B13" s="20" t="s">
        <v>335</v>
      </c>
      <c r="C13" s="20" t="s">
        <v>336</v>
      </c>
      <c r="D13" s="22" t="s">
        <v>330</v>
      </c>
      <c r="E13" s="94">
        <v>10</v>
      </c>
      <c r="F13" s="21">
        <v>20000</v>
      </c>
      <c r="G13" s="21">
        <v>20000</v>
      </c>
      <c r="H13" s="21"/>
      <c r="I13" s="21"/>
      <c r="J13" s="21"/>
      <c r="K13" s="21"/>
      <c r="L13" s="21">
        <v>20000</v>
      </c>
      <c r="M13" s="21">
        <v>20000</v>
      </c>
      <c r="N13" s="21"/>
      <c r="O13" s="21"/>
      <c r="P13" s="21"/>
      <c r="Q13" s="21"/>
    </row>
    <row r="14" ht="21" customHeight="1" spans="1:17">
      <c r="A14" s="93" t="s">
        <v>207</v>
      </c>
      <c r="B14" s="20" t="s">
        <v>337</v>
      </c>
      <c r="C14" s="20" t="s">
        <v>338</v>
      </c>
      <c r="D14" s="22" t="s">
        <v>330</v>
      </c>
      <c r="E14" s="94">
        <v>1</v>
      </c>
      <c r="F14" s="21">
        <v>6000</v>
      </c>
      <c r="G14" s="21">
        <v>6000</v>
      </c>
      <c r="H14" s="21"/>
      <c r="I14" s="21"/>
      <c r="J14" s="21"/>
      <c r="K14" s="21"/>
      <c r="L14" s="21">
        <v>6000</v>
      </c>
      <c r="M14" s="21">
        <v>6000</v>
      </c>
      <c r="N14" s="21"/>
      <c r="O14" s="21"/>
      <c r="P14" s="21"/>
      <c r="Q14" s="21"/>
    </row>
    <row r="15" ht="21" customHeight="1" spans="1:17">
      <c r="A15" s="93" t="s">
        <v>207</v>
      </c>
      <c r="B15" s="20" t="s">
        <v>339</v>
      </c>
      <c r="C15" s="20" t="s">
        <v>340</v>
      </c>
      <c r="D15" s="22" t="s">
        <v>330</v>
      </c>
      <c r="E15" s="94">
        <v>8</v>
      </c>
      <c r="F15" s="21">
        <v>12000</v>
      </c>
      <c r="G15" s="21">
        <v>12000</v>
      </c>
      <c r="H15" s="21"/>
      <c r="I15" s="21"/>
      <c r="J15" s="21"/>
      <c r="K15" s="21"/>
      <c r="L15" s="21">
        <v>12000</v>
      </c>
      <c r="M15" s="21">
        <v>12000</v>
      </c>
      <c r="N15" s="21"/>
      <c r="O15" s="21"/>
      <c r="P15" s="21"/>
      <c r="Q15" s="21"/>
    </row>
    <row r="16" ht="21" customHeight="1" spans="1:17">
      <c r="A16" s="93" t="s">
        <v>207</v>
      </c>
      <c r="B16" s="20" t="s">
        <v>341</v>
      </c>
      <c r="C16" s="20" t="s">
        <v>342</v>
      </c>
      <c r="D16" s="22" t="s">
        <v>343</v>
      </c>
      <c r="E16" s="94">
        <v>2</v>
      </c>
      <c r="F16" s="21">
        <v>2000</v>
      </c>
      <c r="G16" s="21">
        <v>2000</v>
      </c>
      <c r="H16" s="21"/>
      <c r="I16" s="21"/>
      <c r="J16" s="21"/>
      <c r="K16" s="21"/>
      <c r="L16" s="21">
        <v>2000</v>
      </c>
      <c r="M16" s="21">
        <v>2000</v>
      </c>
      <c r="N16" s="21"/>
      <c r="O16" s="21"/>
      <c r="P16" s="21"/>
      <c r="Q16" s="21"/>
    </row>
    <row r="17" ht="21" customHeight="1" spans="1:17">
      <c r="A17" s="93" t="s">
        <v>207</v>
      </c>
      <c r="B17" s="20" t="s">
        <v>344</v>
      </c>
      <c r="C17" s="20" t="s">
        <v>345</v>
      </c>
      <c r="D17" s="22" t="s">
        <v>330</v>
      </c>
      <c r="E17" s="94">
        <v>29</v>
      </c>
      <c r="F17" s="21">
        <v>75400</v>
      </c>
      <c r="G17" s="21">
        <v>75400</v>
      </c>
      <c r="H17" s="21"/>
      <c r="I17" s="21"/>
      <c r="J17" s="21"/>
      <c r="K17" s="21"/>
      <c r="L17" s="21">
        <v>75400</v>
      </c>
      <c r="M17" s="21">
        <v>75400</v>
      </c>
      <c r="N17" s="21"/>
      <c r="O17" s="21"/>
      <c r="P17" s="21"/>
      <c r="Q17" s="21"/>
    </row>
    <row r="18" ht="21" customHeight="1" spans="1:17">
      <c r="A18" s="93" t="s">
        <v>207</v>
      </c>
      <c r="B18" s="20" t="s">
        <v>346</v>
      </c>
      <c r="C18" s="20" t="s">
        <v>345</v>
      </c>
      <c r="D18" s="22" t="s">
        <v>330</v>
      </c>
      <c r="E18" s="94">
        <v>5</v>
      </c>
      <c r="F18" s="21">
        <v>35000</v>
      </c>
      <c r="G18" s="21">
        <v>35000</v>
      </c>
      <c r="H18" s="21"/>
      <c r="I18" s="21"/>
      <c r="J18" s="21"/>
      <c r="K18" s="21"/>
      <c r="L18" s="21">
        <v>35000</v>
      </c>
      <c r="M18" s="21">
        <v>35000</v>
      </c>
      <c r="N18" s="21"/>
      <c r="O18" s="21"/>
      <c r="P18" s="21"/>
      <c r="Q18" s="21"/>
    </row>
    <row r="19" ht="21" customHeight="1" spans="1:17">
      <c r="A19" s="93" t="s">
        <v>207</v>
      </c>
      <c r="B19" s="20" t="s">
        <v>347</v>
      </c>
      <c r="C19" s="20" t="s">
        <v>348</v>
      </c>
      <c r="D19" s="22" t="s">
        <v>349</v>
      </c>
      <c r="E19" s="94">
        <v>30</v>
      </c>
      <c r="F19" s="21">
        <v>36000</v>
      </c>
      <c r="G19" s="21">
        <v>36000</v>
      </c>
      <c r="H19" s="21"/>
      <c r="I19" s="21"/>
      <c r="J19" s="21"/>
      <c r="K19" s="21"/>
      <c r="L19" s="21">
        <v>36000</v>
      </c>
      <c r="M19" s="21">
        <v>36000</v>
      </c>
      <c r="N19" s="21"/>
      <c r="O19" s="21"/>
      <c r="P19" s="21"/>
      <c r="Q19" s="21"/>
    </row>
    <row r="20" ht="21" customHeight="1" spans="1:17">
      <c r="A20" s="93" t="s">
        <v>207</v>
      </c>
      <c r="B20" s="20" t="s">
        <v>350</v>
      </c>
      <c r="C20" s="20" t="s">
        <v>351</v>
      </c>
      <c r="D20" s="22" t="s">
        <v>352</v>
      </c>
      <c r="E20" s="94">
        <v>70</v>
      </c>
      <c r="F20" s="21">
        <v>35000</v>
      </c>
      <c r="G20" s="21">
        <v>35000</v>
      </c>
      <c r="H20" s="21"/>
      <c r="I20" s="21"/>
      <c r="J20" s="21"/>
      <c r="K20" s="21"/>
      <c r="L20" s="21">
        <v>35000</v>
      </c>
      <c r="M20" s="21">
        <v>35000</v>
      </c>
      <c r="N20" s="21"/>
      <c r="O20" s="21"/>
      <c r="P20" s="21"/>
      <c r="Q20" s="21"/>
    </row>
    <row r="21" ht="21" customHeight="1" spans="1:17">
      <c r="A21" s="93" t="s">
        <v>207</v>
      </c>
      <c r="B21" s="20" t="s">
        <v>353</v>
      </c>
      <c r="C21" s="20" t="s">
        <v>354</v>
      </c>
      <c r="D21" s="22" t="s">
        <v>343</v>
      </c>
      <c r="E21" s="94">
        <v>30</v>
      </c>
      <c r="F21" s="21">
        <v>21000</v>
      </c>
      <c r="G21" s="21">
        <v>21000</v>
      </c>
      <c r="H21" s="21"/>
      <c r="I21" s="21"/>
      <c r="J21" s="21"/>
      <c r="K21" s="21"/>
      <c r="L21" s="21">
        <v>21000</v>
      </c>
      <c r="M21" s="21">
        <v>21000</v>
      </c>
      <c r="N21" s="21"/>
      <c r="O21" s="21"/>
      <c r="P21" s="21"/>
      <c r="Q21" s="21"/>
    </row>
    <row r="22" ht="21" customHeight="1" spans="1:17">
      <c r="A22" s="93" t="s">
        <v>207</v>
      </c>
      <c r="B22" s="20" t="s">
        <v>355</v>
      </c>
      <c r="C22" s="20" t="s">
        <v>356</v>
      </c>
      <c r="D22" s="22" t="s">
        <v>357</v>
      </c>
      <c r="E22" s="94">
        <v>1</v>
      </c>
      <c r="F22" s="21">
        <v>630000</v>
      </c>
      <c r="G22" s="21">
        <v>630000</v>
      </c>
      <c r="H22" s="21"/>
      <c r="I22" s="21"/>
      <c r="J22" s="21"/>
      <c r="K22" s="21"/>
      <c r="L22" s="21">
        <v>630000</v>
      </c>
      <c r="M22" s="21">
        <v>630000</v>
      </c>
      <c r="N22" s="21"/>
      <c r="O22" s="21"/>
      <c r="P22" s="21"/>
      <c r="Q22" s="21"/>
    </row>
    <row r="23" ht="21" customHeight="1" spans="1:17">
      <c r="A23" s="93" t="s">
        <v>207</v>
      </c>
      <c r="B23" s="20" t="s">
        <v>358</v>
      </c>
      <c r="C23" s="20" t="s">
        <v>359</v>
      </c>
      <c r="D23" s="22" t="s">
        <v>360</v>
      </c>
      <c r="E23" s="94">
        <v>1</v>
      </c>
      <c r="F23" s="21">
        <v>57000</v>
      </c>
      <c r="G23" s="21">
        <v>57000</v>
      </c>
      <c r="H23" s="21"/>
      <c r="I23" s="21"/>
      <c r="J23" s="21"/>
      <c r="K23" s="21"/>
      <c r="L23" s="21">
        <v>57000</v>
      </c>
      <c r="M23" s="21">
        <v>57000</v>
      </c>
      <c r="N23" s="21"/>
      <c r="O23" s="21"/>
      <c r="P23" s="21"/>
      <c r="Q23" s="21"/>
    </row>
    <row r="24" ht="21" customHeight="1" spans="1:17">
      <c r="A24" s="93" t="s">
        <v>207</v>
      </c>
      <c r="B24" s="20" t="s">
        <v>361</v>
      </c>
      <c r="C24" s="20" t="s">
        <v>362</v>
      </c>
      <c r="D24" s="22" t="s">
        <v>363</v>
      </c>
      <c r="E24" s="94">
        <v>6000</v>
      </c>
      <c r="F24" s="21">
        <v>60000</v>
      </c>
      <c r="G24" s="21">
        <v>60000</v>
      </c>
      <c r="H24" s="21"/>
      <c r="I24" s="21"/>
      <c r="J24" s="21"/>
      <c r="K24" s="21"/>
      <c r="L24" s="21">
        <v>60000</v>
      </c>
      <c r="M24" s="21">
        <v>60000</v>
      </c>
      <c r="N24" s="21"/>
      <c r="O24" s="21"/>
      <c r="P24" s="21"/>
      <c r="Q24" s="21"/>
    </row>
    <row r="25" ht="21" customHeight="1" spans="1:17">
      <c r="A25" s="80" t="s">
        <v>97</v>
      </c>
      <c r="B25" s="81"/>
      <c r="C25" s="81"/>
      <c r="D25" s="81"/>
      <c r="E25" s="95"/>
      <c r="F25" s="21">
        <v>1138400</v>
      </c>
      <c r="G25" s="21">
        <v>1138400</v>
      </c>
      <c r="H25" s="21"/>
      <c r="I25" s="21"/>
      <c r="J25" s="21"/>
      <c r="K25" s="21"/>
      <c r="L25" s="21">
        <v>1138400</v>
      </c>
      <c r="M25" s="21">
        <v>1138400</v>
      </c>
      <c r="N25" s="21"/>
      <c r="O25" s="21"/>
      <c r="P25" s="21"/>
      <c r="Q25" s="21"/>
    </row>
  </sheetData>
  <mergeCells count="16">
    <mergeCell ref="A3:Q3"/>
    <mergeCell ref="A4:F4"/>
    <mergeCell ref="G5:Q5"/>
    <mergeCell ref="L6:Q6"/>
    <mergeCell ref="A25:E25"/>
    <mergeCell ref="A5:A7"/>
    <mergeCell ref="B5:B7"/>
    <mergeCell ref="C5:C7"/>
    <mergeCell ref="D5:D7"/>
    <mergeCell ref="E5:E7"/>
    <mergeCell ref="F5:F7"/>
    <mergeCell ref="G6:G7"/>
    <mergeCell ref="H6:H7"/>
    <mergeCell ref="I6:I7"/>
    <mergeCell ref="J6:J7"/>
    <mergeCell ref="K6:K7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N12"/>
  <sheetViews>
    <sheetView showZeros="0" workbookViewId="0">
      <pane ySplit="1" topLeftCell="A3" activePane="bottomLeft" state="frozen"/>
      <selection/>
      <selection pane="bottomLeft" activeCell="E23" sqref="E23:E24"/>
    </sheetView>
  </sheetViews>
  <sheetFormatPr defaultColWidth="10.6555555555556" defaultRowHeight="14.25" customHeight="1"/>
  <cols>
    <col min="1" max="1" width="56.9777777777778" customWidth="1"/>
    <col min="2" max="3" width="25.5" customWidth="1"/>
    <col min="4" max="14" width="22.1555555555556" customWidth="1"/>
  </cols>
  <sheetData>
    <row r="1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3.5" customHeight="1" spans="1:14">
      <c r="A2" s="67"/>
      <c r="B2" s="67"/>
      <c r="C2" s="68"/>
      <c r="D2" s="67"/>
      <c r="E2" s="67"/>
      <c r="F2" s="67"/>
      <c r="G2" s="67"/>
      <c r="H2" s="69"/>
      <c r="I2" s="67"/>
      <c r="J2" s="67"/>
      <c r="K2" s="67"/>
      <c r="L2" s="82"/>
      <c r="M2" s="83"/>
      <c r="N2" s="84" t="s">
        <v>364</v>
      </c>
    </row>
    <row r="3" ht="34.5" customHeight="1" spans="1:14">
      <c r="A3" s="32" t="str">
        <f>"2025"&amp;"年部门政府购买服务预算表"</f>
        <v>2025年部门政府购买服务预算表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</row>
    <row r="4" ht="18.75" customHeight="1" spans="1:14">
      <c r="A4" s="70" t="str">
        <f>"单位名称："&amp;"景洪市中傣医医院"</f>
        <v>单位名称：景洪市中傣医医院</v>
      </c>
      <c r="B4" s="70"/>
      <c r="C4" s="70"/>
      <c r="D4" s="71"/>
      <c r="E4" s="71"/>
      <c r="F4" s="71"/>
      <c r="G4" s="71"/>
      <c r="H4" s="72"/>
      <c r="I4" s="71"/>
      <c r="J4" s="71"/>
      <c r="K4" s="71"/>
      <c r="L4" s="8"/>
      <c r="M4" s="85"/>
      <c r="N4" s="86" t="s">
        <v>119</v>
      </c>
    </row>
    <row r="5" ht="18.75" customHeight="1" spans="1:14">
      <c r="A5" s="10" t="s">
        <v>319</v>
      </c>
      <c r="B5" s="73" t="s">
        <v>365</v>
      </c>
      <c r="C5" s="74" t="s">
        <v>366</v>
      </c>
      <c r="D5" s="37" t="s">
        <v>135</v>
      </c>
      <c r="E5" s="37"/>
      <c r="F5" s="37"/>
      <c r="G5" s="37"/>
      <c r="H5" s="37"/>
      <c r="I5" s="37"/>
      <c r="J5" s="37"/>
      <c r="K5" s="37"/>
      <c r="L5" s="37"/>
      <c r="M5" s="37"/>
      <c r="N5" s="38"/>
    </row>
    <row r="6" ht="17.25" customHeight="1" spans="1:14">
      <c r="A6" s="15"/>
      <c r="B6" s="75"/>
      <c r="C6" s="76"/>
      <c r="D6" s="75" t="s">
        <v>29</v>
      </c>
      <c r="E6" s="75" t="s">
        <v>32</v>
      </c>
      <c r="F6" s="75" t="s">
        <v>325</v>
      </c>
      <c r="G6" s="75" t="s">
        <v>326</v>
      </c>
      <c r="H6" s="76" t="s">
        <v>327</v>
      </c>
      <c r="I6" s="87" t="s">
        <v>51</v>
      </c>
      <c r="J6" s="87"/>
      <c r="K6" s="87"/>
      <c r="L6" s="87"/>
      <c r="M6" s="87"/>
      <c r="N6" s="77"/>
    </row>
    <row r="7" ht="54" customHeight="1" spans="1:14">
      <c r="A7" s="17"/>
      <c r="B7" s="77"/>
      <c r="C7" s="78"/>
      <c r="D7" s="77"/>
      <c r="E7" s="77"/>
      <c r="F7" s="77"/>
      <c r="G7" s="77"/>
      <c r="H7" s="78"/>
      <c r="I7" s="77" t="s">
        <v>31</v>
      </c>
      <c r="J7" s="77" t="s">
        <v>38</v>
      </c>
      <c r="K7" s="77" t="s">
        <v>144</v>
      </c>
      <c r="L7" s="88" t="s">
        <v>40</v>
      </c>
      <c r="M7" s="78" t="s">
        <v>41</v>
      </c>
      <c r="N7" s="77" t="s">
        <v>42</v>
      </c>
    </row>
    <row r="8" ht="19.5" customHeight="1" spans="1:14">
      <c r="A8" s="79">
        <v>1</v>
      </c>
      <c r="B8" s="79">
        <v>2</v>
      </c>
      <c r="C8" s="79">
        <v>3</v>
      </c>
      <c r="D8" s="79">
        <v>4</v>
      </c>
      <c r="E8" s="79">
        <v>5</v>
      </c>
      <c r="F8" s="79">
        <v>6</v>
      </c>
      <c r="G8" s="79">
        <v>7</v>
      </c>
      <c r="H8" s="79">
        <v>8</v>
      </c>
      <c r="I8" s="79">
        <v>9</v>
      </c>
      <c r="J8" s="79">
        <v>10</v>
      </c>
      <c r="K8" s="79">
        <v>11</v>
      </c>
      <c r="L8" s="79">
        <v>12</v>
      </c>
      <c r="M8" s="79">
        <v>13</v>
      </c>
      <c r="N8" s="79">
        <v>14</v>
      </c>
    </row>
    <row r="9" ht="21" customHeight="1" spans="1:14">
      <c r="A9" s="20"/>
      <c r="B9" s="20"/>
      <c r="C9" s="20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</row>
    <row r="10" ht="21" customHeight="1" spans="1:14">
      <c r="A10" s="20"/>
      <c r="B10" s="20"/>
      <c r="C10" s="20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</row>
    <row r="11" ht="21" customHeight="1" spans="1:14">
      <c r="A11" s="80" t="s">
        <v>97</v>
      </c>
      <c r="B11" s="81"/>
      <c r="C11" s="8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</row>
    <row r="12" customHeight="1" spans="1:1">
      <c r="A12" t="s">
        <v>126</v>
      </c>
    </row>
  </sheetData>
  <mergeCells count="13">
    <mergeCell ref="A3:N3"/>
    <mergeCell ref="A4:C4"/>
    <mergeCell ref="D5:N5"/>
    <mergeCell ref="I6:N6"/>
    <mergeCell ref="A11:C11"/>
    <mergeCell ref="A5:A7"/>
    <mergeCell ref="B5:B7"/>
    <mergeCell ref="C5:C7"/>
    <mergeCell ref="D6:D7"/>
    <mergeCell ref="E6:E7"/>
    <mergeCell ref="F6:F7"/>
    <mergeCell ref="G6:G7"/>
    <mergeCell ref="H6:H7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0"/>
  <sheetViews>
    <sheetView showZeros="0" workbookViewId="0">
      <pane ySplit="1" topLeftCell="A2" activePane="bottomLeft" state="frozen"/>
      <selection/>
      <selection pane="bottomLeft" activeCell="C14" sqref="C14"/>
    </sheetView>
  </sheetViews>
  <sheetFormatPr defaultColWidth="10.6555555555556" defaultRowHeight="14.25" customHeight="1" outlineLevelCol="6"/>
  <cols>
    <col min="1" max="1" width="44" customWidth="1"/>
    <col min="2" max="7" width="21.5" customWidth="1"/>
  </cols>
  <sheetData>
    <row r="1" customHeight="1" spans="1:7">
      <c r="A1" s="1"/>
      <c r="B1" s="1"/>
      <c r="C1" s="1"/>
      <c r="D1" s="1"/>
      <c r="E1" s="1"/>
      <c r="F1" s="1"/>
      <c r="G1" s="1"/>
    </row>
    <row r="2" ht="13.5" customHeight="1" spans="1:7">
      <c r="A2" s="59"/>
      <c r="B2" s="59"/>
      <c r="C2" s="59"/>
      <c r="D2" s="59"/>
      <c r="E2" s="59"/>
      <c r="F2" s="60"/>
      <c r="G2" s="60" t="s">
        <v>367</v>
      </c>
    </row>
    <row r="3" ht="27.75" customHeight="1" spans="1:7">
      <c r="A3" s="61" t="s">
        <v>368</v>
      </c>
      <c r="B3" s="44"/>
      <c r="C3" s="44"/>
      <c r="D3" s="44"/>
      <c r="E3" s="44"/>
      <c r="F3" s="44"/>
      <c r="G3" s="44"/>
    </row>
    <row r="4" ht="18" customHeight="1" spans="1:7">
      <c r="A4" s="62" t="str">
        <f>"单位名称："&amp;"景洪市中傣医医院"</f>
        <v>单位名称：景洪市中傣医医院</v>
      </c>
      <c r="B4" s="63"/>
      <c r="C4" s="63"/>
      <c r="D4" s="63"/>
      <c r="E4" s="63"/>
      <c r="F4" s="64"/>
      <c r="G4" s="64" t="s">
        <v>119</v>
      </c>
    </row>
    <row r="5" ht="19.5" customHeight="1" spans="1:7">
      <c r="A5" s="65" t="s">
        <v>369</v>
      </c>
      <c r="B5" s="51" t="s">
        <v>131</v>
      </c>
      <c r="C5" s="51" t="s">
        <v>132</v>
      </c>
      <c r="D5" s="51" t="s">
        <v>135</v>
      </c>
      <c r="E5" s="51"/>
      <c r="F5" s="51"/>
      <c r="G5" s="51" t="s">
        <v>370</v>
      </c>
    </row>
    <row r="6" ht="40.5" customHeight="1" spans="1:7">
      <c r="A6" s="66"/>
      <c r="B6" s="51"/>
      <c r="C6" s="51"/>
      <c r="D6" s="51" t="s">
        <v>29</v>
      </c>
      <c r="E6" s="49" t="s">
        <v>32</v>
      </c>
      <c r="F6" s="49" t="s">
        <v>371</v>
      </c>
      <c r="G6" s="49"/>
    </row>
    <row r="7" ht="19.5" customHeight="1" spans="1:7">
      <c r="A7" s="51">
        <v>1</v>
      </c>
      <c r="B7" s="51">
        <v>2</v>
      </c>
      <c r="C7" s="51">
        <v>3</v>
      </c>
      <c r="D7" s="51">
        <v>4</v>
      </c>
      <c r="E7" s="51">
        <v>5</v>
      </c>
      <c r="F7" s="51">
        <v>6</v>
      </c>
      <c r="G7" s="51">
        <v>7</v>
      </c>
    </row>
    <row r="8" ht="19.5" customHeight="1" spans="1:7">
      <c r="A8" s="52"/>
      <c r="B8" s="21"/>
      <c r="C8" s="21"/>
      <c r="D8" s="21"/>
      <c r="E8" s="21"/>
      <c r="F8" s="21"/>
      <c r="G8" s="21"/>
    </row>
    <row r="9" ht="19.5" customHeight="1" spans="1:7">
      <c r="A9" s="52"/>
      <c r="B9" s="20"/>
      <c r="C9" s="20"/>
      <c r="D9" s="21"/>
      <c r="E9" s="21"/>
      <c r="F9" s="21"/>
      <c r="G9" s="21"/>
    </row>
    <row r="10" customHeight="1" spans="1:1">
      <c r="A10" t="s">
        <v>126</v>
      </c>
    </row>
  </sheetData>
  <mergeCells count="7">
    <mergeCell ref="A3:F3"/>
    <mergeCell ref="A4:E4"/>
    <mergeCell ref="D5:F5"/>
    <mergeCell ref="A5:A6"/>
    <mergeCell ref="B5:B6"/>
    <mergeCell ref="C5:C6"/>
    <mergeCell ref="G5:G6"/>
  </mergeCells>
  <printOptions horizontalCentered="1"/>
  <pageMargins left="0.8" right="0.8" top="0.6" bottom="0.6" header="0" footer="0"/>
  <pageSetup paperSize="9" scale="5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9"/>
  <sheetViews>
    <sheetView showZeros="0" workbookViewId="0">
      <pane ySplit="1" topLeftCell="A2" activePane="bottomLeft" state="frozen"/>
      <selection/>
      <selection pane="bottomLeft" activeCell="D17" sqref="D17:D18"/>
    </sheetView>
  </sheetViews>
  <sheetFormatPr defaultColWidth="10.6555555555556" defaultRowHeight="12" customHeight="1"/>
  <cols>
    <col min="1" max="1" width="40" customWidth="1"/>
    <col min="2" max="2" width="56" customWidth="1"/>
    <col min="3" max="3" width="20.1555555555556" customWidth="1"/>
    <col min="4" max="4" width="15.5" customWidth="1"/>
    <col min="5" max="5" width="27.5" customWidth="1"/>
    <col min="6" max="6" width="13.1555555555556" customWidth="1"/>
    <col min="7" max="7" width="15.3333333333333" customWidth="1"/>
    <col min="8" max="9" width="14.5" customWidth="1"/>
    <col min="10" max="10" width="98.1555555555556" customWidth="1"/>
  </cols>
  <sheetData>
    <row r="1" customHeight="1" spans="1:10">
      <c r="A1" s="1"/>
      <c r="B1" s="1"/>
      <c r="C1" s="1"/>
      <c r="D1" s="1"/>
      <c r="E1" s="1"/>
      <c r="F1" s="1"/>
      <c r="G1" s="1"/>
      <c r="H1" s="1"/>
      <c r="I1" s="1"/>
      <c r="J1" s="1"/>
    </row>
    <row r="2" ht="15" customHeight="1" spans="10:10">
      <c r="J2" s="57" t="s">
        <v>372</v>
      </c>
    </row>
    <row r="3" ht="28.5" customHeight="1" spans="1:10">
      <c r="A3" s="44" t="s">
        <v>373</v>
      </c>
      <c r="B3" s="44"/>
      <c r="C3" s="44"/>
      <c r="D3" s="44"/>
      <c r="E3" s="44"/>
      <c r="F3" s="45"/>
      <c r="G3" s="44"/>
      <c r="H3" s="45"/>
      <c r="I3" s="45"/>
      <c r="J3" s="44"/>
    </row>
    <row r="4" ht="17.25" customHeight="1" spans="1:10">
      <c r="A4" s="46" t="str">
        <f>"单位名称："&amp;"景洪市中傣医医院"</f>
        <v>单位名称：景洪市中傣医医院</v>
      </c>
      <c r="B4" s="47"/>
      <c r="C4" s="47"/>
      <c r="D4" s="47"/>
      <c r="E4" s="47"/>
      <c r="F4" s="48"/>
      <c r="G4" s="47"/>
      <c r="H4" s="48"/>
      <c r="I4" s="58"/>
      <c r="J4" s="58"/>
    </row>
    <row r="5" ht="44.25" customHeight="1" spans="1:10">
      <c r="A5" s="49" t="s">
        <v>247</v>
      </c>
      <c r="B5" s="49" t="s">
        <v>248</v>
      </c>
      <c r="C5" s="49" t="s">
        <v>249</v>
      </c>
      <c r="D5" s="49" t="s">
        <v>250</v>
      </c>
      <c r="E5" s="49" t="s">
        <v>251</v>
      </c>
      <c r="F5" s="50" t="s">
        <v>252</v>
      </c>
      <c r="G5" s="49" t="s">
        <v>253</v>
      </c>
      <c r="H5" s="50" t="s">
        <v>254</v>
      </c>
      <c r="I5" s="50" t="s">
        <v>255</v>
      </c>
      <c r="J5" s="49" t="s">
        <v>256</v>
      </c>
    </row>
    <row r="6" ht="14.25" customHeight="1" spans="1:10">
      <c r="A6" s="51">
        <v>1</v>
      </c>
      <c r="B6" s="51">
        <v>2</v>
      </c>
      <c r="C6" s="51">
        <v>3</v>
      </c>
      <c r="D6" s="51">
        <v>4</v>
      </c>
      <c r="E6" s="51">
        <v>5</v>
      </c>
      <c r="F6" s="51">
        <v>6</v>
      </c>
      <c r="G6" s="51">
        <v>7</v>
      </c>
      <c r="H6" s="51">
        <v>8</v>
      </c>
      <c r="I6" s="51">
        <v>9</v>
      </c>
      <c r="J6" s="51">
        <v>10</v>
      </c>
    </row>
    <row r="7" ht="42" customHeight="1" spans="1:10">
      <c r="A7" s="52"/>
      <c r="B7" s="53"/>
      <c r="C7" s="53"/>
      <c r="D7" s="53"/>
      <c r="E7" s="54"/>
      <c r="F7" s="55"/>
      <c r="G7" s="54"/>
      <c r="H7" s="55"/>
      <c r="I7" s="55"/>
      <c r="J7" s="54"/>
    </row>
    <row r="8" ht="42" customHeight="1" spans="1:10">
      <c r="A8" s="52"/>
      <c r="B8" s="56"/>
      <c r="C8" s="56"/>
      <c r="D8" s="56"/>
      <c r="E8" s="52"/>
      <c r="F8" s="56"/>
      <c r="G8" s="52"/>
      <c r="H8" s="56"/>
      <c r="I8" s="56"/>
      <c r="J8" s="52"/>
    </row>
    <row r="9" customHeight="1" spans="1:1">
      <c r="A9" t="s">
        <v>126</v>
      </c>
    </row>
  </sheetData>
  <mergeCells count="2">
    <mergeCell ref="A3:J3"/>
    <mergeCell ref="A4:H4"/>
  </mergeCells>
  <printOptions horizontalCentered="1"/>
  <pageMargins left="1" right="1" top="0.75" bottom="0.75" header="0" footer="0"/>
  <pageSetup paperSize="9" scale="6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189"/>
  <sheetViews>
    <sheetView showZeros="0" workbookViewId="0">
      <pane ySplit="1" topLeftCell="A2" activePane="bottomLeft" state="frozen"/>
      <selection/>
      <selection pane="bottomLeft" activeCell="C18" sqref="C18"/>
    </sheetView>
  </sheetViews>
  <sheetFormatPr defaultColWidth="10.6555555555556" defaultRowHeight="12" customHeight="1" outlineLevelCol="7"/>
  <cols>
    <col min="1" max="1" width="33.8333333333333" customWidth="1"/>
    <col min="2" max="2" width="21.8333333333333" customWidth="1"/>
    <col min="3" max="3" width="29" customWidth="1"/>
    <col min="4" max="4" width="27.5" customWidth="1"/>
    <col min="5" max="5" width="20.8333333333333" customWidth="1"/>
    <col min="6" max="8" width="24.1555555555556" customWidth="1"/>
  </cols>
  <sheetData>
    <row r="1" customHeight="1" spans="1:8">
      <c r="A1" s="1"/>
      <c r="B1" s="1"/>
      <c r="C1" s="1"/>
      <c r="D1" s="1"/>
      <c r="E1" s="1"/>
      <c r="F1" s="1"/>
      <c r="G1" s="1"/>
      <c r="H1" s="1"/>
    </row>
    <row r="2" ht="14.25" customHeight="1" spans="8:8">
      <c r="H2" s="31" t="s">
        <v>374</v>
      </c>
    </row>
    <row r="3" ht="34.5" customHeight="1" spans="1:8">
      <c r="A3" s="32" t="str">
        <f>"2025"&amp;"年新增资产配置表"</f>
        <v>2025年新增资产配置表</v>
      </c>
      <c r="B3" s="32"/>
      <c r="C3" s="32"/>
      <c r="D3" s="32"/>
      <c r="E3" s="32"/>
      <c r="F3" s="32"/>
      <c r="G3" s="32"/>
      <c r="H3" s="32"/>
    </row>
    <row r="4" ht="19.5" customHeight="1" spans="1:8">
      <c r="A4" s="33" t="str">
        <f>"单位名称："&amp;"景洪市中傣医医院"</f>
        <v>单位名称：景洪市中傣医医院</v>
      </c>
      <c r="B4" s="33"/>
      <c r="C4" s="33"/>
      <c r="D4" s="34"/>
      <c r="E4" s="34"/>
      <c r="F4" s="34"/>
      <c r="G4" s="34"/>
      <c r="H4" s="35" t="s">
        <v>119</v>
      </c>
    </row>
    <row r="5" ht="18" customHeight="1" spans="1:8">
      <c r="A5" s="10" t="s">
        <v>128</v>
      </c>
      <c r="B5" s="10" t="s">
        <v>375</v>
      </c>
      <c r="C5" s="10" t="s">
        <v>376</v>
      </c>
      <c r="D5" s="10" t="s">
        <v>377</v>
      </c>
      <c r="E5" s="10" t="s">
        <v>378</v>
      </c>
      <c r="F5" s="36" t="s">
        <v>379</v>
      </c>
      <c r="G5" s="37"/>
      <c r="H5" s="38"/>
    </row>
    <row r="6" ht="18" customHeight="1" spans="1:8">
      <c r="A6" s="17"/>
      <c r="B6" s="17"/>
      <c r="C6" s="17"/>
      <c r="D6" s="17"/>
      <c r="E6" s="17"/>
      <c r="F6" s="39" t="s">
        <v>323</v>
      </c>
      <c r="G6" s="39" t="s">
        <v>380</v>
      </c>
      <c r="H6" s="39" t="s">
        <v>381</v>
      </c>
    </row>
    <row r="7" ht="21" customHeight="1" spans="1:8">
      <c r="A7" s="39">
        <v>1</v>
      </c>
      <c r="B7" s="39">
        <v>2</v>
      </c>
      <c r="C7" s="39">
        <v>3</v>
      </c>
      <c r="D7" s="39">
        <v>4</v>
      </c>
      <c r="E7" s="39">
        <v>5</v>
      </c>
      <c r="F7" s="39">
        <v>6</v>
      </c>
      <c r="G7" s="39">
        <v>7</v>
      </c>
      <c r="H7" s="39">
        <v>8</v>
      </c>
    </row>
    <row r="8" ht="33" customHeight="1" spans="1:8">
      <c r="A8" s="40" t="s">
        <v>44</v>
      </c>
      <c r="B8" s="40"/>
      <c r="C8" s="40"/>
      <c r="D8" s="40"/>
      <c r="E8" s="22"/>
      <c r="F8" s="21">
        <v>630</v>
      </c>
      <c r="G8" s="21"/>
      <c r="H8" s="21">
        <v>15518710</v>
      </c>
    </row>
    <row r="9" ht="33" customHeight="1" spans="1:8">
      <c r="A9" s="40" t="s">
        <v>44</v>
      </c>
      <c r="B9" s="40" t="s">
        <v>382</v>
      </c>
      <c r="C9" s="40" t="s">
        <v>329</v>
      </c>
      <c r="D9" s="40" t="s">
        <v>328</v>
      </c>
      <c r="E9" s="22" t="s">
        <v>330</v>
      </c>
      <c r="F9" s="21">
        <v>1</v>
      </c>
      <c r="G9" s="21">
        <v>6000</v>
      </c>
      <c r="H9" s="21">
        <v>6000</v>
      </c>
    </row>
    <row r="10" ht="33" customHeight="1" spans="1:8">
      <c r="A10" s="40" t="s">
        <v>44</v>
      </c>
      <c r="B10" s="40" t="s">
        <v>382</v>
      </c>
      <c r="C10" s="40" t="s">
        <v>329</v>
      </c>
      <c r="D10" s="40" t="s">
        <v>328</v>
      </c>
      <c r="E10" s="22" t="s">
        <v>330</v>
      </c>
      <c r="F10" s="21">
        <v>1</v>
      </c>
      <c r="G10" s="21">
        <v>6000</v>
      </c>
      <c r="H10" s="21">
        <v>6000</v>
      </c>
    </row>
    <row r="11" ht="33" customHeight="1" spans="1:8">
      <c r="A11" s="40" t="s">
        <v>44</v>
      </c>
      <c r="B11" s="40" t="s">
        <v>382</v>
      </c>
      <c r="C11" s="40" t="s">
        <v>329</v>
      </c>
      <c r="D11" s="40" t="s">
        <v>328</v>
      </c>
      <c r="E11" s="22" t="s">
        <v>330</v>
      </c>
      <c r="F11" s="21">
        <v>4</v>
      </c>
      <c r="G11" s="21">
        <v>6000</v>
      </c>
      <c r="H11" s="21">
        <v>24000</v>
      </c>
    </row>
    <row r="12" ht="33" customHeight="1" spans="1:8">
      <c r="A12" s="40" t="s">
        <v>44</v>
      </c>
      <c r="B12" s="40" t="s">
        <v>382</v>
      </c>
      <c r="C12" s="40" t="s">
        <v>329</v>
      </c>
      <c r="D12" s="40" t="s">
        <v>328</v>
      </c>
      <c r="E12" s="22" t="s">
        <v>330</v>
      </c>
      <c r="F12" s="21">
        <v>1</v>
      </c>
      <c r="G12" s="21">
        <v>6000</v>
      </c>
      <c r="H12" s="21">
        <v>6000</v>
      </c>
    </row>
    <row r="13" ht="33" customHeight="1" spans="1:8">
      <c r="A13" s="40" t="s">
        <v>44</v>
      </c>
      <c r="B13" s="40" t="s">
        <v>382</v>
      </c>
      <c r="C13" s="40" t="s">
        <v>329</v>
      </c>
      <c r="D13" s="40" t="s">
        <v>328</v>
      </c>
      <c r="E13" s="22" t="s">
        <v>330</v>
      </c>
      <c r="F13" s="21">
        <v>1</v>
      </c>
      <c r="G13" s="21">
        <v>6000</v>
      </c>
      <c r="H13" s="21">
        <v>6000</v>
      </c>
    </row>
    <row r="14" ht="33" customHeight="1" spans="1:8">
      <c r="A14" s="40" t="s">
        <v>44</v>
      </c>
      <c r="B14" s="40" t="s">
        <v>382</v>
      </c>
      <c r="C14" s="40" t="s">
        <v>329</v>
      </c>
      <c r="D14" s="40" t="s">
        <v>328</v>
      </c>
      <c r="E14" s="22" t="s">
        <v>330</v>
      </c>
      <c r="F14" s="21">
        <v>1</v>
      </c>
      <c r="G14" s="21">
        <v>6000</v>
      </c>
      <c r="H14" s="21">
        <v>6000</v>
      </c>
    </row>
    <row r="15" ht="33" customHeight="1" spans="1:8">
      <c r="A15" s="40" t="s">
        <v>44</v>
      </c>
      <c r="B15" s="40" t="s">
        <v>382</v>
      </c>
      <c r="C15" s="40" t="s">
        <v>329</v>
      </c>
      <c r="D15" s="40" t="s">
        <v>328</v>
      </c>
      <c r="E15" s="22" t="s">
        <v>330</v>
      </c>
      <c r="F15" s="21">
        <v>1</v>
      </c>
      <c r="G15" s="21">
        <v>5000</v>
      </c>
      <c r="H15" s="21">
        <v>5000</v>
      </c>
    </row>
    <row r="16" ht="33" customHeight="1" spans="1:8">
      <c r="A16" s="40" t="s">
        <v>44</v>
      </c>
      <c r="B16" s="40" t="s">
        <v>382</v>
      </c>
      <c r="C16" s="40" t="s">
        <v>329</v>
      </c>
      <c r="D16" s="40" t="s">
        <v>328</v>
      </c>
      <c r="E16" s="22" t="s">
        <v>330</v>
      </c>
      <c r="F16" s="21">
        <v>3</v>
      </c>
      <c r="G16" s="21">
        <v>6000</v>
      </c>
      <c r="H16" s="21">
        <v>18000</v>
      </c>
    </row>
    <row r="17" ht="33" customHeight="1" spans="1:8">
      <c r="A17" s="40" t="s">
        <v>44</v>
      </c>
      <c r="B17" s="40" t="s">
        <v>382</v>
      </c>
      <c r="C17" s="40" t="s">
        <v>329</v>
      </c>
      <c r="D17" s="40" t="s">
        <v>328</v>
      </c>
      <c r="E17" s="22" t="s">
        <v>330</v>
      </c>
      <c r="F17" s="21">
        <v>1</v>
      </c>
      <c r="G17" s="21">
        <v>6000</v>
      </c>
      <c r="H17" s="21">
        <v>6000</v>
      </c>
    </row>
    <row r="18" ht="33" customHeight="1" spans="1:8">
      <c r="A18" s="40" t="s">
        <v>44</v>
      </c>
      <c r="B18" s="40" t="s">
        <v>382</v>
      </c>
      <c r="C18" s="40" t="s">
        <v>329</v>
      </c>
      <c r="D18" s="40" t="s">
        <v>328</v>
      </c>
      <c r="E18" s="22" t="s">
        <v>330</v>
      </c>
      <c r="F18" s="21">
        <v>2</v>
      </c>
      <c r="G18" s="21">
        <v>6000</v>
      </c>
      <c r="H18" s="21">
        <v>12000</v>
      </c>
    </row>
    <row r="19" ht="33" customHeight="1" spans="1:8">
      <c r="A19" s="40" t="s">
        <v>44</v>
      </c>
      <c r="B19" s="40" t="s">
        <v>382</v>
      </c>
      <c r="C19" s="40" t="s">
        <v>329</v>
      </c>
      <c r="D19" s="40" t="s">
        <v>328</v>
      </c>
      <c r="E19" s="22" t="s">
        <v>330</v>
      </c>
      <c r="F19" s="21">
        <v>2</v>
      </c>
      <c r="G19" s="21">
        <v>6000</v>
      </c>
      <c r="H19" s="21">
        <v>12000</v>
      </c>
    </row>
    <row r="20" ht="33" customHeight="1" spans="1:8">
      <c r="A20" s="40" t="s">
        <v>44</v>
      </c>
      <c r="B20" s="40" t="s">
        <v>382</v>
      </c>
      <c r="C20" s="40" t="s">
        <v>329</v>
      </c>
      <c r="D20" s="40" t="s">
        <v>328</v>
      </c>
      <c r="E20" s="22" t="s">
        <v>330</v>
      </c>
      <c r="F20" s="21">
        <v>1</v>
      </c>
      <c r="G20" s="21">
        <v>6000</v>
      </c>
      <c r="H20" s="21">
        <v>6000</v>
      </c>
    </row>
    <row r="21" ht="33" customHeight="1" spans="1:8">
      <c r="A21" s="40" t="s">
        <v>44</v>
      </c>
      <c r="B21" s="40" t="s">
        <v>382</v>
      </c>
      <c r="C21" s="40" t="s">
        <v>329</v>
      </c>
      <c r="D21" s="40" t="s">
        <v>328</v>
      </c>
      <c r="E21" s="22" t="s">
        <v>330</v>
      </c>
      <c r="F21" s="21">
        <v>2</v>
      </c>
      <c r="G21" s="21">
        <v>6000</v>
      </c>
      <c r="H21" s="21">
        <v>12000</v>
      </c>
    </row>
    <row r="22" ht="33" customHeight="1" spans="1:8">
      <c r="A22" s="40" t="s">
        <v>44</v>
      </c>
      <c r="B22" s="40" t="s">
        <v>382</v>
      </c>
      <c r="C22" s="40" t="s">
        <v>329</v>
      </c>
      <c r="D22" s="40" t="s">
        <v>328</v>
      </c>
      <c r="E22" s="22" t="s">
        <v>330</v>
      </c>
      <c r="F22" s="21">
        <v>2</v>
      </c>
      <c r="G22" s="21">
        <v>6000</v>
      </c>
      <c r="H22" s="21">
        <v>12000</v>
      </c>
    </row>
    <row r="23" ht="33" customHeight="1" spans="1:8">
      <c r="A23" s="40" t="s">
        <v>44</v>
      </c>
      <c r="B23" s="40" t="s">
        <v>382</v>
      </c>
      <c r="C23" s="40" t="s">
        <v>329</v>
      </c>
      <c r="D23" s="40" t="s">
        <v>328</v>
      </c>
      <c r="E23" s="22" t="s">
        <v>330</v>
      </c>
      <c r="F23" s="21">
        <v>1</v>
      </c>
      <c r="G23" s="21">
        <v>6000</v>
      </c>
      <c r="H23" s="21">
        <v>6000</v>
      </c>
    </row>
    <row r="24" ht="33" customHeight="1" spans="1:8">
      <c r="A24" s="40" t="s">
        <v>44</v>
      </c>
      <c r="B24" s="40" t="s">
        <v>382</v>
      </c>
      <c r="C24" s="40" t="s">
        <v>383</v>
      </c>
      <c r="D24" s="40" t="s">
        <v>384</v>
      </c>
      <c r="E24" s="22" t="s">
        <v>343</v>
      </c>
      <c r="F24" s="21">
        <v>1</v>
      </c>
      <c r="G24" s="21">
        <v>60000</v>
      </c>
      <c r="H24" s="21">
        <v>60000</v>
      </c>
    </row>
    <row r="25" ht="33" customHeight="1" spans="1:8">
      <c r="A25" s="40" t="s">
        <v>44</v>
      </c>
      <c r="B25" s="40" t="s">
        <v>382</v>
      </c>
      <c r="C25" s="40" t="s">
        <v>385</v>
      </c>
      <c r="D25" s="40" t="s">
        <v>386</v>
      </c>
      <c r="E25" s="22" t="s">
        <v>330</v>
      </c>
      <c r="F25" s="21">
        <v>2</v>
      </c>
      <c r="G25" s="21">
        <v>6000</v>
      </c>
      <c r="H25" s="21">
        <v>12000</v>
      </c>
    </row>
    <row r="26" ht="33" customHeight="1" spans="1:8">
      <c r="A26" s="40" t="s">
        <v>44</v>
      </c>
      <c r="B26" s="40" t="s">
        <v>382</v>
      </c>
      <c r="C26" s="40" t="s">
        <v>387</v>
      </c>
      <c r="D26" s="40" t="s">
        <v>388</v>
      </c>
      <c r="E26" s="22" t="s">
        <v>343</v>
      </c>
      <c r="F26" s="21">
        <v>1</v>
      </c>
      <c r="G26" s="21">
        <v>500</v>
      </c>
      <c r="H26" s="21">
        <v>500</v>
      </c>
    </row>
    <row r="27" ht="33" customHeight="1" spans="1:8">
      <c r="A27" s="40" t="s">
        <v>44</v>
      </c>
      <c r="B27" s="40" t="s">
        <v>382</v>
      </c>
      <c r="C27" s="40" t="s">
        <v>389</v>
      </c>
      <c r="D27" s="40" t="s">
        <v>390</v>
      </c>
      <c r="E27" s="22" t="s">
        <v>391</v>
      </c>
      <c r="F27" s="21">
        <v>3</v>
      </c>
      <c r="G27" s="21">
        <v>120</v>
      </c>
      <c r="H27" s="21">
        <v>360</v>
      </c>
    </row>
    <row r="28" ht="33" customHeight="1" spans="1:8">
      <c r="A28" s="40" t="s">
        <v>44</v>
      </c>
      <c r="B28" s="40" t="s">
        <v>382</v>
      </c>
      <c r="C28" s="40" t="s">
        <v>334</v>
      </c>
      <c r="D28" s="40" t="s">
        <v>333</v>
      </c>
      <c r="E28" s="22" t="s">
        <v>330</v>
      </c>
      <c r="F28" s="21">
        <v>1</v>
      </c>
      <c r="G28" s="21">
        <v>4000</v>
      </c>
      <c r="H28" s="21">
        <v>4000</v>
      </c>
    </row>
    <row r="29" ht="33" customHeight="1" spans="1:8">
      <c r="A29" s="40" t="s">
        <v>44</v>
      </c>
      <c r="B29" s="40" t="s">
        <v>382</v>
      </c>
      <c r="C29" s="40" t="s">
        <v>336</v>
      </c>
      <c r="D29" s="40" t="s">
        <v>335</v>
      </c>
      <c r="E29" s="22" t="s">
        <v>330</v>
      </c>
      <c r="F29" s="21">
        <v>1</v>
      </c>
      <c r="G29" s="21">
        <v>2000</v>
      </c>
      <c r="H29" s="21">
        <v>2000</v>
      </c>
    </row>
    <row r="30" ht="33" customHeight="1" spans="1:8">
      <c r="A30" s="40" t="s">
        <v>44</v>
      </c>
      <c r="B30" s="40" t="s">
        <v>382</v>
      </c>
      <c r="C30" s="40" t="s">
        <v>336</v>
      </c>
      <c r="D30" s="40" t="s">
        <v>335</v>
      </c>
      <c r="E30" s="22" t="s">
        <v>330</v>
      </c>
      <c r="F30" s="21">
        <v>1</v>
      </c>
      <c r="G30" s="21">
        <v>2000</v>
      </c>
      <c r="H30" s="21">
        <v>2000</v>
      </c>
    </row>
    <row r="31" ht="33" customHeight="1" spans="1:8">
      <c r="A31" s="40" t="s">
        <v>44</v>
      </c>
      <c r="B31" s="40" t="s">
        <v>382</v>
      </c>
      <c r="C31" s="40" t="s">
        <v>336</v>
      </c>
      <c r="D31" s="40" t="s">
        <v>335</v>
      </c>
      <c r="E31" s="22" t="s">
        <v>330</v>
      </c>
      <c r="F31" s="21">
        <v>1</v>
      </c>
      <c r="G31" s="21">
        <v>2000</v>
      </c>
      <c r="H31" s="21">
        <v>2000</v>
      </c>
    </row>
    <row r="32" ht="33" customHeight="1" spans="1:8">
      <c r="A32" s="40" t="s">
        <v>44</v>
      </c>
      <c r="B32" s="40" t="s">
        <v>382</v>
      </c>
      <c r="C32" s="40" t="s">
        <v>336</v>
      </c>
      <c r="D32" s="40" t="s">
        <v>335</v>
      </c>
      <c r="E32" s="22" t="s">
        <v>330</v>
      </c>
      <c r="F32" s="21">
        <v>1</v>
      </c>
      <c r="G32" s="21">
        <v>2000</v>
      </c>
      <c r="H32" s="21">
        <v>2000</v>
      </c>
    </row>
    <row r="33" ht="33" customHeight="1" spans="1:8">
      <c r="A33" s="40" t="s">
        <v>44</v>
      </c>
      <c r="B33" s="40" t="s">
        <v>382</v>
      </c>
      <c r="C33" s="40" t="s">
        <v>336</v>
      </c>
      <c r="D33" s="40" t="s">
        <v>335</v>
      </c>
      <c r="E33" s="22" t="s">
        <v>330</v>
      </c>
      <c r="F33" s="21">
        <v>2</v>
      </c>
      <c r="G33" s="21">
        <v>2000</v>
      </c>
      <c r="H33" s="21">
        <v>4000</v>
      </c>
    </row>
    <row r="34" ht="33" customHeight="1" spans="1:8">
      <c r="A34" s="40" t="s">
        <v>44</v>
      </c>
      <c r="B34" s="40" t="s">
        <v>382</v>
      </c>
      <c r="C34" s="40" t="s">
        <v>336</v>
      </c>
      <c r="D34" s="40" t="s">
        <v>335</v>
      </c>
      <c r="E34" s="22" t="s">
        <v>330</v>
      </c>
      <c r="F34" s="21">
        <v>1</v>
      </c>
      <c r="G34" s="21">
        <v>2000</v>
      </c>
      <c r="H34" s="21">
        <v>2000</v>
      </c>
    </row>
    <row r="35" ht="33" customHeight="1" spans="1:8">
      <c r="A35" s="40" t="s">
        <v>44</v>
      </c>
      <c r="B35" s="40" t="s">
        <v>382</v>
      </c>
      <c r="C35" s="40" t="s">
        <v>336</v>
      </c>
      <c r="D35" s="40" t="s">
        <v>335</v>
      </c>
      <c r="E35" s="22" t="s">
        <v>330</v>
      </c>
      <c r="F35" s="21">
        <v>1</v>
      </c>
      <c r="G35" s="21">
        <v>2000</v>
      </c>
      <c r="H35" s="21">
        <v>2000</v>
      </c>
    </row>
    <row r="36" ht="33" customHeight="1" spans="1:8">
      <c r="A36" s="40" t="s">
        <v>44</v>
      </c>
      <c r="B36" s="40" t="s">
        <v>382</v>
      </c>
      <c r="C36" s="40" t="s">
        <v>336</v>
      </c>
      <c r="D36" s="40" t="s">
        <v>335</v>
      </c>
      <c r="E36" s="22" t="s">
        <v>330</v>
      </c>
      <c r="F36" s="21">
        <v>1</v>
      </c>
      <c r="G36" s="21">
        <v>2000</v>
      </c>
      <c r="H36" s="21">
        <v>2000</v>
      </c>
    </row>
    <row r="37" ht="33" customHeight="1" spans="1:8">
      <c r="A37" s="40" t="s">
        <v>44</v>
      </c>
      <c r="B37" s="40" t="s">
        <v>382</v>
      </c>
      <c r="C37" s="40" t="s">
        <v>336</v>
      </c>
      <c r="D37" s="40" t="s">
        <v>335</v>
      </c>
      <c r="E37" s="22" t="s">
        <v>330</v>
      </c>
      <c r="F37" s="21">
        <v>1</v>
      </c>
      <c r="G37" s="21">
        <v>2000</v>
      </c>
      <c r="H37" s="21">
        <v>2000</v>
      </c>
    </row>
    <row r="38" ht="33" customHeight="1" spans="1:8">
      <c r="A38" s="40" t="s">
        <v>44</v>
      </c>
      <c r="B38" s="40" t="s">
        <v>382</v>
      </c>
      <c r="C38" s="40" t="s">
        <v>336</v>
      </c>
      <c r="D38" s="40" t="s">
        <v>335</v>
      </c>
      <c r="E38" s="22" t="s">
        <v>330</v>
      </c>
      <c r="F38" s="21">
        <v>1</v>
      </c>
      <c r="G38" s="21">
        <v>2000</v>
      </c>
      <c r="H38" s="21">
        <v>2000</v>
      </c>
    </row>
    <row r="39" ht="33" customHeight="1" spans="1:8">
      <c r="A39" s="40" t="s">
        <v>44</v>
      </c>
      <c r="B39" s="40" t="s">
        <v>382</v>
      </c>
      <c r="C39" s="40" t="s">
        <v>336</v>
      </c>
      <c r="D39" s="40" t="s">
        <v>335</v>
      </c>
      <c r="E39" s="22" t="s">
        <v>330</v>
      </c>
      <c r="F39" s="21">
        <v>1</v>
      </c>
      <c r="G39" s="21">
        <v>2000</v>
      </c>
      <c r="H39" s="21">
        <v>2000</v>
      </c>
    </row>
    <row r="40" ht="33" customHeight="1" spans="1:8">
      <c r="A40" s="40" t="s">
        <v>44</v>
      </c>
      <c r="B40" s="40" t="s">
        <v>382</v>
      </c>
      <c r="C40" s="40" t="s">
        <v>336</v>
      </c>
      <c r="D40" s="40" t="s">
        <v>335</v>
      </c>
      <c r="E40" s="22" t="s">
        <v>330</v>
      </c>
      <c r="F40" s="21">
        <v>1</v>
      </c>
      <c r="G40" s="21">
        <v>2000</v>
      </c>
      <c r="H40" s="21">
        <v>2000</v>
      </c>
    </row>
    <row r="41" ht="33" customHeight="1" spans="1:8">
      <c r="A41" s="40" t="s">
        <v>44</v>
      </c>
      <c r="B41" s="40" t="s">
        <v>382</v>
      </c>
      <c r="C41" s="40" t="s">
        <v>336</v>
      </c>
      <c r="D41" s="40" t="s">
        <v>335</v>
      </c>
      <c r="E41" s="22" t="s">
        <v>330</v>
      </c>
      <c r="F41" s="21">
        <v>1</v>
      </c>
      <c r="G41" s="21">
        <v>7000</v>
      </c>
      <c r="H41" s="21">
        <v>7000</v>
      </c>
    </row>
    <row r="42" ht="33" customHeight="1" spans="1:8">
      <c r="A42" s="40" t="s">
        <v>44</v>
      </c>
      <c r="B42" s="40" t="s">
        <v>382</v>
      </c>
      <c r="C42" s="40" t="s">
        <v>336</v>
      </c>
      <c r="D42" s="40" t="s">
        <v>335</v>
      </c>
      <c r="E42" s="22" t="s">
        <v>330</v>
      </c>
      <c r="F42" s="21">
        <v>1</v>
      </c>
      <c r="G42" s="21">
        <v>2000</v>
      </c>
      <c r="H42" s="21">
        <v>2000</v>
      </c>
    </row>
    <row r="43" ht="33" customHeight="1" spans="1:8">
      <c r="A43" s="40" t="s">
        <v>44</v>
      </c>
      <c r="B43" s="40" t="s">
        <v>382</v>
      </c>
      <c r="C43" s="40" t="s">
        <v>392</v>
      </c>
      <c r="D43" s="40" t="s">
        <v>337</v>
      </c>
      <c r="E43" s="22" t="s">
        <v>343</v>
      </c>
      <c r="F43" s="21">
        <v>1</v>
      </c>
      <c r="G43" s="21">
        <v>6000</v>
      </c>
      <c r="H43" s="21">
        <v>6000</v>
      </c>
    </row>
    <row r="44" ht="33" customHeight="1" spans="1:8">
      <c r="A44" s="40" t="s">
        <v>44</v>
      </c>
      <c r="B44" s="40" t="s">
        <v>382</v>
      </c>
      <c r="C44" s="40" t="s">
        <v>393</v>
      </c>
      <c r="D44" s="40" t="s">
        <v>339</v>
      </c>
      <c r="E44" s="22" t="s">
        <v>330</v>
      </c>
      <c r="F44" s="21">
        <v>1</v>
      </c>
      <c r="G44" s="21">
        <v>1500</v>
      </c>
      <c r="H44" s="21">
        <v>1500</v>
      </c>
    </row>
    <row r="45" ht="33" customHeight="1" spans="1:8">
      <c r="A45" s="40" t="s">
        <v>44</v>
      </c>
      <c r="B45" s="40" t="s">
        <v>382</v>
      </c>
      <c r="C45" s="40" t="s">
        <v>393</v>
      </c>
      <c r="D45" s="40" t="s">
        <v>339</v>
      </c>
      <c r="E45" s="22" t="s">
        <v>330</v>
      </c>
      <c r="F45" s="21">
        <v>2</v>
      </c>
      <c r="G45" s="21">
        <v>1500</v>
      </c>
      <c r="H45" s="21">
        <v>3000</v>
      </c>
    </row>
    <row r="46" ht="33" customHeight="1" spans="1:8">
      <c r="A46" s="40" t="s">
        <v>44</v>
      </c>
      <c r="B46" s="40" t="s">
        <v>382</v>
      </c>
      <c r="C46" s="40" t="s">
        <v>393</v>
      </c>
      <c r="D46" s="40" t="s">
        <v>339</v>
      </c>
      <c r="E46" s="22" t="s">
        <v>330</v>
      </c>
      <c r="F46" s="21">
        <v>1</v>
      </c>
      <c r="G46" s="21">
        <v>1500</v>
      </c>
      <c r="H46" s="21">
        <v>1500</v>
      </c>
    </row>
    <row r="47" ht="33" customHeight="1" spans="1:8">
      <c r="A47" s="40" t="s">
        <v>44</v>
      </c>
      <c r="B47" s="40" t="s">
        <v>382</v>
      </c>
      <c r="C47" s="40" t="s">
        <v>393</v>
      </c>
      <c r="D47" s="40" t="s">
        <v>339</v>
      </c>
      <c r="E47" s="22" t="s">
        <v>330</v>
      </c>
      <c r="F47" s="21">
        <v>1</v>
      </c>
      <c r="G47" s="21">
        <v>1500</v>
      </c>
      <c r="H47" s="21">
        <v>1500</v>
      </c>
    </row>
    <row r="48" ht="33" customHeight="1" spans="1:8">
      <c r="A48" s="40" t="s">
        <v>44</v>
      </c>
      <c r="B48" s="40" t="s">
        <v>382</v>
      </c>
      <c r="C48" s="40" t="s">
        <v>393</v>
      </c>
      <c r="D48" s="40" t="s">
        <v>339</v>
      </c>
      <c r="E48" s="22" t="s">
        <v>330</v>
      </c>
      <c r="F48" s="21">
        <v>1</v>
      </c>
      <c r="G48" s="21">
        <v>1500</v>
      </c>
      <c r="H48" s="21">
        <v>1500</v>
      </c>
    </row>
    <row r="49" ht="33" customHeight="1" spans="1:8">
      <c r="A49" s="40" t="s">
        <v>44</v>
      </c>
      <c r="B49" s="40" t="s">
        <v>382</v>
      </c>
      <c r="C49" s="40" t="s">
        <v>393</v>
      </c>
      <c r="D49" s="40" t="s">
        <v>339</v>
      </c>
      <c r="E49" s="22" t="s">
        <v>330</v>
      </c>
      <c r="F49" s="21">
        <v>1</v>
      </c>
      <c r="G49" s="21">
        <v>1500</v>
      </c>
      <c r="H49" s="21">
        <v>1500</v>
      </c>
    </row>
    <row r="50" ht="33" customHeight="1" spans="1:8">
      <c r="A50" s="40" t="s">
        <v>44</v>
      </c>
      <c r="B50" s="40" t="s">
        <v>382</v>
      </c>
      <c r="C50" s="40" t="s">
        <v>393</v>
      </c>
      <c r="D50" s="40" t="s">
        <v>339</v>
      </c>
      <c r="E50" s="22" t="s">
        <v>330</v>
      </c>
      <c r="F50" s="21">
        <v>1</v>
      </c>
      <c r="G50" s="21">
        <v>1500</v>
      </c>
      <c r="H50" s="21">
        <v>1500</v>
      </c>
    </row>
    <row r="51" ht="33" customHeight="1" spans="1:8">
      <c r="A51" s="40" t="s">
        <v>44</v>
      </c>
      <c r="B51" s="40" t="s">
        <v>382</v>
      </c>
      <c r="C51" s="40" t="s">
        <v>393</v>
      </c>
      <c r="D51" s="40" t="s">
        <v>339</v>
      </c>
      <c r="E51" s="22" t="s">
        <v>330</v>
      </c>
      <c r="F51" s="21">
        <v>1</v>
      </c>
      <c r="G51" s="21">
        <v>1500</v>
      </c>
      <c r="H51" s="21">
        <v>1500</v>
      </c>
    </row>
    <row r="52" ht="33" customHeight="1" spans="1:8">
      <c r="A52" s="40" t="s">
        <v>44</v>
      </c>
      <c r="B52" s="40" t="s">
        <v>382</v>
      </c>
      <c r="C52" s="40" t="s">
        <v>394</v>
      </c>
      <c r="D52" s="40" t="s">
        <v>395</v>
      </c>
      <c r="E52" s="22" t="s">
        <v>330</v>
      </c>
      <c r="F52" s="21">
        <v>1</v>
      </c>
      <c r="G52" s="21">
        <v>1500</v>
      </c>
      <c r="H52" s="21">
        <v>1500</v>
      </c>
    </row>
    <row r="53" ht="33" customHeight="1" spans="1:8">
      <c r="A53" s="40" t="s">
        <v>44</v>
      </c>
      <c r="B53" s="40" t="s">
        <v>382</v>
      </c>
      <c r="C53" s="40" t="s">
        <v>396</v>
      </c>
      <c r="D53" s="40" t="s">
        <v>397</v>
      </c>
      <c r="E53" s="22" t="s">
        <v>398</v>
      </c>
      <c r="F53" s="21">
        <v>3</v>
      </c>
      <c r="G53" s="21">
        <v>100</v>
      </c>
      <c r="H53" s="21">
        <v>300</v>
      </c>
    </row>
    <row r="54" ht="33" customHeight="1" spans="1:8">
      <c r="A54" s="40" t="s">
        <v>44</v>
      </c>
      <c r="B54" s="40" t="s">
        <v>382</v>
      </c>
      <c r="C54" s="40" t="s">
        <v>396</v>
      </c>
      <c r="D54" s="40" t="s">
        <v>397</v>
      </c>
      <c r="E54" s="22" t="s">
        <v>398</v>
      </c>
      <c r="F54" s="21">
        <v>5</v>
      </c>
      <c r="G54" s="21">
        <v>100</v>
      </c>
      <c r="H54" s="21">
        <v>500</v>
      </c>
    </row>
    <row r="55" ht="33" customHeight="1" spans="1:8">
      <c r="A55" s="40" t="s">
        <v>44</v>
      </c>
      <c r="B55" s="40" t="s">
        <v>382</v>
      </c>
      <c r="C55" s="40" t="s">
        <v>399</v>
      </c>
      <c r="D55" s="40" t="s">
        <v>400</v>
      </c>
      <c r="E55" s="22" t="s">
        <v>343</v>
      </c>
      <c r="F55" s="21">
        <v>1</v>
      </c>
      <c r="G55" s="21">
        <v>1000</v>
      </c>
      <c r="H55" s="21">
        <v>1000</v>
      </c>
    </row>
    <row r="56" ht="33" customHeight="1" spans="1:8">
      <c r="A56" s="40" t="s">
        <v>44</v>
      </c>
      <c r="B56" s="40" t="s">
        <v>382</v>
      </c>
      <c r="C56" s="40" t="s">
        <v>399</v>
      </c>
      <c r="D56" s="40" t="s">
        <v>341</v>
      </c>
      <c r="E56" s="22" t="s">
        <v>330</v>
      </c>
      <c r="F56" s="21">
        <v>1</v>
      </c>
      <c r="G56" s="21">
        <v>1000</v>
      </c>
      <c r="H56" s="21">
        <v>1000</v>
      </c>
    </row>
    <row r="57" ht="33" customHeight="1" spans="1:8">
      <c r="A57" s="40" t="s">
        <v>44</v>
      </c>
      <c r="B57" s="40" t="s">
        <v>382</v>
      </c>
      <c r="C57" s="40" t="s">
        <v>401</v>
      </c>
      <c r="D57" s="40" t="s">
        <v>402</v>
      </c>
      <c r="E57" s="22" t="s">
        <v>330</v>
      </c>
      <c r="F57" s="21">
        <v>1</v>
      </c>
      <c r="G57" s="21">
        <v>25000</v>
      </c>
      <c r="H57" s="21">
        <v>25000</v>
      </c>
    </row>
    <row r="58" ht="33" customHeight="1" spans="1:8">
      <c r="A58" s="40" t="s">
        <v>44</v>
      </c>
      <c r="B58" s="40" t="s">
        <v>382</v>
      </c>
      <c r="C58" s="40" t="s">
        <v>403</v>
      </c>
      <c r="D58" s="40" t="s">
        <v>404</v>
      </c>
      <c r="E58" s="22" t="s">
        <v>343</v>
      </c>
      <c r="F58" s="21">
        <v>1</v>
      </c>
      <c r="G58" s="21">
        <v>100000</v>
      </c>
      <c r="H58" s="21">
        <v>100000</v>
      </c>
    </row>
    <row r="59" ht="33" customHeight="1" spans="1:8">
      <c r="A59" s="40" t="s">
        <v>44</v>
      </c>
      <c r="B59" s="40" t="s">
        <v>382</v>
      </c>
      <c r="C59" s="40" t="s">
        <v>405</v>
      </c>
      <c r="D59" s="40" t="s">
        <v>406</v>
      </c>
      <c r="E59" s="22" t="s">
        <v>343</v>
      </c>
      <c r="F59" s="21">
        <v>1</v>
      </c>
      <c r="G59" s="21">
        <v>20000</v>
      </c>
      <c r="H59" s="21">
        <v>20000</v>
      </c>
    </row>
    <row r="60" ht="33" customHeight="1" spans="1:8">
      <c r="A60" s="40" t="s">
        <v>44</v>
      </c>
      <c r="B60" s="40" t="s">
        <v>382</v>
      </c>
      <c r="C60" s="40" t="s">
        <v>405</v>
      </c>
      <c r="D60" s="40" t="s">
        <v>407</v>
      </c>
      <c r="E60" s="22" t="s">
        <v>391</v>
      </c>
      <c r="F60" s="21">
        <v>50</v>
      </c>
      <c r="G60" s="21">
        <v>20</v>
      </c>
      <c r="H60" s="21">
        <v>1000</v>
      </c>
    </row>
    <row r="61" ht="33" customHeight="1" spans="1:8">
      <c r="A61" s="40" t="s">
        <v>44</v>
      </c>
      <c r="B61" s="40" t="s">
        <v>382</v>
      </c>
      <c r="C61" s="40" t="s">
        <v>405</v>
      </c>
      <c r="D61" s="40" t="s">
        <v>408</v>
      </c>
      <c r="E61" s="22" t="s">
        <v>352</v>
      </c>
      <c r="F61" s="21">
        <v>2</v>
      </c>
      <c r="G61" s="21">
        <v>1000</v>
      </c>
      <c r="H61" s="21">
        <v>2000</v>
      </c>
    </row>
    <row r="62" ht="33" customHeight="1" spans="1:8">
      <c r="A62" s="40" t="s">
        <v>44</v>
      </c>
      <c r="B62" s="40" t="s">
        <v>382</v>
      </c>
      <c r="C62" s="40" t="s">
        <v>405</v>
      </c>
      <c r="D62" s="40" t="s">
        <v>409</v>
      </c>
      <c r="E62" s="22" t="s">
        <v>352</v>
      </c>
      <c r="F62" s="21">
        <v>2</v>
      </c>
      <c r="G62" s="21">
        <v>5000</v>
      </c>
      <c r="H62" s="21">
        <v>10000</v>
      </c>
    </row>
    <row r="63" ht="33" customHeight="1" spans="1:8">
      <c r="A63" s="40" t="s">
        <v>44</v>
      </c>
      <c r="B63" s="40" t="s">
        <v>382</v>
      </c>
      <c r="C63" s="40" t="s">
        <v>405</v>
      </c>
      <c r="D63" s="40" t="s">
        <v>410</v>
      </c>
      <c r="E63" s="22" t="s">
        <v>352</v>
      </c>
      <c r="F63" s="21">
        <v>1</v>
      </c>
      <c r="G63" s="21">
        <v>29500</v>
      </c>
      <c r="H63" s="21">
        <v>29500</v>
      </c>
    </row>
    <row r="64" ht="33" customHeight="1" spans="1:8">
      <c r="A64" s="40" t="s">
        <v>44</v>
      </c>
      <c r="B64" s="40" t="s">
        <v>382</v>
      </c>
      <c r="C64" s="40" t="s">
        <v>411</v>
      </c>
      <c r="D64" s="40" t="s">
        <v>412</v>
      </c>
      <c r="E64" s="22" t="s">
        <v>343</v>
      </c>
      <c r="F64" s="21">
        <v>1</v>
      </c>
      <c r="G64" s="21">
        <v>10000</v>
      </c>
      <c r="H64" s="21">
        <v>10000</v>
      </c>
    </row>
    <row r="65" ht="33" customHeight="1" spans="1:8">
      <c r="A65" s="40" t="s">
        <v>44</v>
      </c>
      <c r="B65" s="40" t="s">
        <v>382</v>
      </c>
      <c r="C65" s="40" t="s">
        <v>411</v>
      </c>
      <c r="D65" s="40" t="s">
        <v>413</v>
      </c>
      <c r="E65" s="22" t="s">
        <v>343</v>
      </c>
      <c r="F65" s="21">
        <v>1</v>
      </c>
      <c r="G65" s="21">
        <v>5000</v>
      </c>
      <c r="H65" s="21">
        <v>5000</v>
      </c>
    </row>
    <row r="66" ht="33" customHeight="1" spans="1:8">
      <c r="A66" s="40" t="s">
        <v>44</v>
      </c>
      <c r="B66" s="40" t="s">
        <v>382</v>
      </c>
      <c r="C66" s="40" t="s">
        <v>411</v>
      </c>
      <c r="D66" s="40" t="s">
        <v>414</v>
      </c>
      <c r="E66" s="22" t="s">
        <v>343</v>
      </c>
      <c r="F66" s="21">
        <v>1</v>
      </c>
      <c r="G66" s="21">
        <v>170</v>
      </c>
      <c r="H66" s="21">
        <v>170</v>
      </c>
    </row>
    <row r="67" ht="33" customHeight="1" spans="1:8">
      <c r="A67" s="40" t="s">
        <v>44</v>
      </c>
      <c r="B67" s="40" t="s">
        <v>382</v>
      </c>
      <c r="C67" s="40" t="s">
        <v>411</v>
      </c>
      <c r="D67" s="40" t="s">
        <v>415</v>
      </c>
      <c r="E67" s="22" t="s">
        <v>343</v>
      </c>
      <c r="F67" s="21">
        <v>2</v>
      </c>
      <c r="G67" s="21">
        <v>150</v>
      </c>
      <c r="H67" s="21">
        <v>300</v>
      </c>
    </row>
    <row r="68" ht="33" customHeight="1" spans="1:8">
      <c r="A68" s="40" t="s">
        <v>44</v>
      </c>
      <c r="B68" s="40" t="s">
        <v>382</v>
      </c>
      <c r="C68" s="40" t="s">
        <v>411</v>
      </c>
      <c r="D68" s="40" t="s">
        <v>415</v>
      </c>
      <c r="E68" s="22" t="s">
        <v>343</v>
      </c>
      <c r="F68" s="21">
        <v>2</v>
      </c>
      <c r="G68" s="21">
        <v>150</v>
      </c>
      <c r="H68" s="21">
        <v>300</v>
      </c>
    </row>
    <row r="69" ht="33" customHeight="1" spans="1:8">
      <c r="A69" s="40" t="s">
        <v>44</v>
      </c>
      <c r="B69" s="40" t="s">
        <v>382</v>
      </c>
      <c r="C69" s="40" t="s">
        <v>411</v>
      </c>
      <c r="D69" s="40" t="s">
        <v>416</v>
      </c>
      <c r="E69" s="22" t="s">
        <v>391</v>
      </c>
      <c r="F69" s="21">
        <v>2</v>
      </c>
      <c r="G69" s="21">
        <v>250</v>
      </c>
      <c r="H69" s="21">
        <v>500</v>
      </c>
    </row>
    <row r="70" ht="33" customHeight="1" spans="1:8">
      <c r="A70" s="40" t="s">
        <v>44</v>
      </c>
      <c r="B70" s="40" t="s">
        <v>382</v>
      </c>
      <c r="C70" s="40" t="s">
        <v>411</v>
      </c>
      <c r="D70" s="40" t="s">
        <v>417</v>
      </c>
      <c r="E70" s="22" t="s">
        <v>330</v>
      </c>
      <c r="F70" s="21">
        <v>1</v>
      </c>
      <c r="G70" s="21">
        <v>30500</v>
      </c>
      <c r="H70" s="21">
        <v>30500</v>
      </c>
    </row>
    <row r="71" ht="33" customHeight="1" spans="1:8">
      <c r="A71" s="40" t="s">
        <v>44</v>
      </c>
      <c r="B71" s="40" t="s">
        <v>382</v>
      </c>
      <c r="C71" s="40" t="s">
        <v>418</v>
      </c>
      <c r="D71" s="40" t="s">
        <v>419</v>
      </c>
      <c r="E71" s="22" t="s">
        <v>330</v>
      </c>
      <c r="F71" s="21">
        <v>1</v>
      </c>
      <c r="G71" s="21">
        <v>20000</v>
      </c>
      <c r="H71" s="21">
        <v>20000</v>
      </c>
    </row>
    <row r="72" ht="33" customHeight="1" spans="1:8">
      <c r="A72" s="40" t="s">
        <v>44</v>
      </c>
      <c r="B72" s="40" t="s">
        <v>382</v>
      </c>
      <c r="C72" s="40" t="s">
        <v>418</v>
      </c>
      <c r="D72" s="40" t="s">
        <v>420</v>
      </c>
      <c r="E72" s="22" t="s">
        <v>343</v>
      </c>
      <c r="F72" s="21">
        <v>1</v>
      </c>
      <c r="G72" s="21">
        <v>35000</v>
      </c>
      <c r="H72" s="21">
        <v>35000</v>
      </c>
    </row>
    <row r="73" ht="33" customHeight="1" spans="1:8">
      <c r="A73" s="40" t="s">
        <v>44</v>
      </c>
      <c r="B73" s="40" t="s">
        <v>382</v>
      </c>
      <c r="C73" s="40" t="s">
        <v>418</v>
      </c>
      <c r="D73" s="40" t="s">
        <v>421</v>
      </c>
      <c r="E73" s="22" t="s">
        <v>391</v>
      </c>
      <c r="F73" s="21">
        <v>3</v>
      </c>
      <c r="G73" s="21">
        <v>8000</v>
      </c>
      <c r="H73" s="21">
        <v>24000</v>
      </c>
    </row>
    <row r="74" ht="33" customHeight="1" spans="1:8">
      <c r="A74" s="40" t="s">
        <v>44</v>
      </c>
      <c r="B74" s="40" t="s">
        <v>382</v>
      </c>
      <c r="C74" s="40" t="s">
        <v>418</v>
      </c>
      <c r="D74" s="40" t="s">
        <v>422</v>
      </c>
      <c r="E74" s="22" t="s">
        <v>343</v>
      </c>
      <c r="F74" s="21">
        <v>1</v>
      </c>
      <c r="G74" s="21">
        <v>2000</v>
      </c>
      <c r="H74" s="21">
        <v>2000</v>
      </c>
    </row>
    <row r="75" ht="33" customHeight="1" spans="1:8">
      <c r="A75" s="40" t="s">
        <v>44</v>
      </c>
      <c r="B75" s="40" t="s">
        <v>382</v>
      </c>
      <c r="C75" s="40" t="s">
        <v>418</v>
      </c>
      <c r="D75" s="40" t="s">
        <v>423</v>
      </c>
      <c r="E75" s="22" t="s">
        <v>330</v>
      </c>
      <c r="F75" s="21">
        <v>1</v>
      </c>
      <c r="G75" s="21">
        <v>80000</v>
      </c>
      <c r="H75" s="21">
        <v>80000</v>
      </c>
    </row>
    <row r="76" ht="33" customHeight="1" spans="1:8">
      <c r="A76" s="40" t="s">
        <v>44</v>
      </c>
      <c r="B76" s="40" t="s">
        <v>382</v>
      </c>
      <c r="C76" s="40" t="s">
        <v>418</v>
      </c>
      <c r="D76" s="40" t="s">
        <v>424</v>
      </c>
      <c r="E76" s="22" t="s">
        <v>343</v>
      </c>
      <c r="F76" s="21">
        <v>1</v>
      </c>
      <c r="G76" s="21">
        <v>230</v>
      </c>
      <c r="H76" s="21">
        <v>230</v>
      </c>
    </row>
    <row r="77" ht="33" customHeight="1" spans="1:8">
      <c r="A77" s="40" t="s">
        <v>44</v>
      </c>
      <c r="B77" s="40" t="s">
        <v>382</v>
      </c>
      <c r="C77" s="40" t="s">
        <v>418</v>
      </c>
      <c r="D77" s="40" t="s">
        <v>425</v>
      </c>
      <c r="E77" s="22" t="s">
        <v>330</v>
      </c>
      <c r="F77" s="21">
        <v>1</v>
      </c>
      <c r="G77" s="21">
        <v>8000</v>
      </c>
      <c r="H77" s="21">
        <v>8000</v>
      </c>
    </row>
    <row r="78" ht="33" customHeight="1" spans="1:8">
      <c r="A78" s="40" t="s">
        <v>44</v>
      </c>
      <c r="B78" s="40" t="s">
        <v>382</v>
      </c>
      <c r="C78" s="40" t="s">
        <v>418</v>
      </c>
      <c r="D78" s="40" t="s">
        <v>426</v>
      </c>
      <c r="E78" s="22" t="s">
        <v>330</v>
      </c>
      <c r="F78" s="21">
        <v>5</v>
      </c>
      <c r="G78" s="21">
        <v>8000</v>
      </c>
      <c r="H78" s="21">
        <v>40000</v>
      </c>
    </row>
    <row r="79" ht="33" customHeight="1" spans="1:8">
      <c r="A79" s="40" t="s">
        <v>44</v>
      </c>
      <c r="B79" s="40" t="s">
        <v>382</v>
      </c>
      <c r="C79" s="40" t="s">
        <v>418</v>
      </c>
      <c r="D79" s="40" t="s">
        <v>426</v>
      </c>
      <c r="E79" s="22" t="s">
        <v>330</v>
      </c>
      <c r="F79" s="21">
        <v>1</v>
      </c>
      <c r="G79" s="21">
        <v>36800</v>
      </c>
      <c r="H79" s="21">
        <v>36800</v>
      </c>
    </row>
    <row r="80" ht="33" customHeight="1" spans="1:8">
      <c r="A80" s="40" t="s">
        <v>44</v>
      </c>
      <c r="B80" s="40" t="s">
        <v>382</v>
      </c>
      <c r="C80" s="40" t="s">
        <v>418</v>
      </c>
      <c r="D80" s="40" t="s">
        <v>427</v>
      </c>
      <c r="E80" s="22" t="s">
        <v>330</v>
      </c>
      <c r="F80" s="21">
        <v>1</v>
      </c>
      <c r="G80" s="21">
        <v>38000</v>
      </c>
      <c r="H80" s="21">
        <v>38000</v>
      </c>
    </row>
    <row r="81" ht="33" customHeight="1" spans="1:8">
      <c r="A81" s="40" t="s">
        <v>44</v>
      </c>
      <c r="B81" s="40" t="s">
        <v>382</v>
      </c>
      <c r="C81" s="40" t="s">
        <v>418</v>
      </c>
      <c r="D81" s="40" t="s">
        <v>428</v>
      </c>
      <c r="E81" s="22" t="s">
        <v>330</v>
      </c>
      <c r="F81" s="21">
        <v>2</v>
      </c>
      <c r="G81" s="21">
        <v>319200</v>
      </c>
      <c r="H81" s="21">
        <v>638400</v>
      </c>
    </row>
    <row r="82" ht="33" customHeight="1" spans="1:8">
      <c r="A82" s="40" t="s">
        <v>44</v>
      </c>
      <c r="B82" s="40" t="s">
        <v>382</v>
      </c>
      <c r="C82" s="40" t="s">
        <v>418</v>
      </c>
      <c r="D82" s="40" t="s">
        <v>429</v>
      </c>
      <c r="E82" s="22" t="s">
        <v>330</v>
      </c>
      <c r="F82" s="21">
        <v>4</v>
      </c>
      <c r="G82" s="21">
        <v>36800</v>
      </c>
      <c r="H82" s="21">
        <v>147200</v>
      </c>
    </row>
    <row r="83" ht="33" customHeight="1" spans="1:8">
      <c r="A83" s="40" t="s">
        <v>44</v>
      </c>
      <c r="B83" s="40" t="s">
        <v>382</v>
      </c>
      <c r="C83" s="40" t="s">
        <v>418</v>
      </c>
      <c r="D83" s="40" t="s">
        <v>430</v>
      </c>
      <c r="E83" s="22" t="s">
        <v>330</v>
      </c>
      <c r="F83" s="21">
        <v>1</v>
      </c>
      <c r="G83" s="21">
        <v>400000</v>
      </c>
      <c r="H83" s="21">
        <v>400000</v>
      </c>
    </row>
    <row r="84" ht="33" customHeight="1" spans="1:8">
      <c r="A84" s="40" t="s">
        <v>44</v>
      </c>
      <c r="B84" s="40" t="s">
        <v>382</v>
      </c>
      <c r="C84" s="40" t="s">
        <v>431</v>
      </c>
      <c r="D84" s="40" t="s">
        <v>432</v>
      </c>
      <c r="E84" s="22" t="s">
        <v>330</v>
      </c>
      <c r="F84" s="21">
        <v>1</v>
      </c>
      <c r="G84" s="21">
        <v>500000</v>
      </c>
      <c r="H84" s="21">
        <v>500000</v>
      </c>
    </row>
    <row r="85" ht="33" customHeight="1" spans="1:8">
      <c r="A85" s="40" t="s">
        <v>44</v>
      </c>
      <c r="B85" s="40" t="s">
        <v>382</v>
      </c>
      <c r="C85" s="40" t="s">
        <v>433</v>
      </c>
      <c r="D85" s="40" t="s">
        <v>434</v>
      </c>
      <c r="E85" s="22" t="s">
        <v>330</v>
      </c>
      <c r="F85" s="21">
        <v>1</v>
      </c>
      <c r="G85" s="21">
        <v>45000</v>
      </c>
      <c r="H85" s="21">
        <v>45000</v>
      </c>
    </row>
    <row r="86" ht="33" customHeight="1" spans="1:8">
      <c r="A86" s="40" t="s">
        <v>44</v>
      </c>
      <c r="B86" s="40" t="s">
        <v>382</v>
      </c>
      <c r="C86" s="40" t="s">
        <v>433</v>
      </c>
      <c r="D86" s="40" t="s">
        <v>435</v>
      </c>
      <c r="E86" s="22" t="s">
        <v>330</v>
      </c>
      <c r="F86" s="21">
        <v>1</v>
      </c>
      <c r="G86" s="21">
        <v>130000</v>
      </c>
      <c r="H86" s="21">
        <v>130000</v>
      </c>
    </row>
    <row r="87" ht="33" customHeight="1" spans="1:8">
      <c r="A87" s="40" t="s">
        <v>44</v>
      </c>
      <c r="B87" s="40" t="s">
        <v>382</v>
      </c>
      <c r="C87" s="40" t="s">
        <v>433</v>
      </c>
      <c r="D87" s="40" t="s">
        <v>436</v>
      </c>
      <c r="E87" s="22" t="s">
        <v>330</v>
      </c>
      <c r="F87" s="21">
        <v>1</v>
      </c>
      <c r="G87" s="21">
        <v>1700000</v>
      </c>
      <c r="H87" s="21">
        <v>1700000</v>
      </c>
    </row>
    <row r="88" ht="33" customHeight="1" spans="1:8">
      <c r="A88" s="40" t="s">
        <v>44</v>
      </c>
      <c r="B88" s="40" t="s">
        <v>382</v>
      </c>
      <c r="C88" s="40" t="s">
        <v>433</v>
      </c>
      <c r="D88" s="40" t="s">
        <v>437</v>
      </c>
      <c r="E88" s="22" t="s">
        <v>330</v>
      </c>
      <c r="F88" s="21">
        <v>1</v>
      </c>
      <c r="G88" s="21">
        <v>30000</v>
      </c>
      <c r="H88" s="21">
        <v>30000</v>
      </c>
    </row>
    <row r="89" ht="33" customHeight="1" spans="1:8">
      <c r="A89" s="40" t="s">
        <v>44</v>
      </c>
      <c r="B89" s="40" t="s">
        <v>382</v>
      </c>
      <c r="C89" s="40" t="s">
        <v>438</v>
      </c>
      <c r="D89" s="40" t="s">
        <v>439</v>
      </c>
      <c r="E89" s="22" t="s">
        <v>330</v>
      </c>
      <c r="F89" s="21">
        <v>1</v>
      </c>
      <c r="G89" s="21">
        <v>480000</v>
      </c>
      <c r="H89" s="21">
        <v>480000</v>
      </c>
    </row>
    <row r="90" ht="33" customHeight="1" spans="1:8">
      <c r="A90" s="40" t="s">
        <v>44</v>
      </c>
      <c r="B90" s="40" t="s">
        <v>382</v>
      </c>
      <c r="C90" s="40" t="s">
        <v>440</v>
      </c>
      <c r="D90" s="40" t="s">
        <v>441</v>
      </c>
      <c r="E90" s="22" t="s">
        <v>330</v>
      </c>
      <c r="F90" s="21">
        <v>1</v>
      </c>
      <c r="G90" s="21">
        <v>7500</v>
      </c>
      <c r="H90" s="21">
        <v>7500</v>
      </c>
    </row>
    <row r="91" ht="33" customHeight="1" spans="1:8">
      <c r="A91" s="40" t="s">
        <v>44</v>
      </c>
      <c r="B91" s="40" t="s">
        <v>382</v>
      </c>
      <c r="C91" s="40" t="s">
        <v>440</v>
      </c>
      <c r="D91" s="40" t="s">
        <v>442</v>
      </c>
      <c r="E91" s="22" t="s">
        <v>330</v>
      </c>
      <c r="F91" s="21">
        <v>1</v>
      </c>
      <c r="G91" s="21">
        <v>15000</v>
      </c>
      <c r="H91" s="21">
        <v>15000</v>
      </c>
    </row>
    <row r="92" ht="33" customHeight="1" spans="1:8">
      <c r="A92" s="40" t="s">
        <v>44</v>
      </c>
      <c r="B92" s="40" t="s">
        <v>382</v>
      </c>
      <c r="C92" s="40" t="s">
        <v>440</v>
      </c>
      <c r="D92" s="40" t="s">
        <v>443</v>
      </c>
      <c r="E92" s="22" t="s">
        <v>343</v>
      </c>
      <c r="F92" s="21">
        <v>1</v>
      </c>
      <c r="G92" s="21">
        <v>150000</v>
      </c>
      <c r="H92" s="21">
        <v>150000</v>
      </c>
    </row>
    <row r="93" ht="33" customHeight="1" spans="1:8">
      <c r="A93" s="40" t="s">
        <v>44</v>
      </c>
      <c r="B93" s="40" t="s">
        <v>382</v>
      </c>
      <c r="C93" s="40" t="s">
        <v>440</v>
      </c>
      <c r="D93" s="40" t="s">
        <v>444</v>
      </c>
      <c r="E93" s="22" t="s">
        <v>330</v>
      </c>
      <c r="F93" s="21">
        <v>1</v>
      </c>
      <c r="G93" s="21">
        <v>20000</v>
      </c>
      <c r="H93" s="21">
        <v>20000</v>
      </c>
    </row>
    <row r="94" ht="33" customHeight="1" spans="1:8">
      <c r="A94" s="40" t="s">
        <v>44</v>
      </c>
      <c r="B94" s="40" t="s">
        <v>382</v>
      </c>
      <c r="C94" s="40" t="s">
        <v>445</v>
      </c>
      <c r="D94" s="40" t="s">
        <v>446</v>
      </c>
      <c r="E94" s="22" t="s">
        <v>391</v>
      </c>
      <c r="F94" s="21">
        <v>3</v>
      </c>
      <c r="G94" s="21">
        <v>660</v>
      </c>
      <c r="H94" s="21">
        <v>1980</v>
      </c>
    </row>
    <row r="95" ht="33" customHeight="1" spans="1:8">
      <c r="A95" s="40" t="s">
        <v>44</v>
      </c>
      <c r="B95" s="40" t="s">
        <v>382</v>
      </c>
      <c r="C95" s="40" t="s">
        <v>445</v>
      </c>
      <c r="D95" s="40" t="s">
        <v>447</v>
      </c>
      <c r="E95" s="22" t="s">
        <v>330</v>
      </c>
      <c r="F95" s="21">
        <v>1</v>
      </c>
      <c r="G95" s="21">
        <v>20000</v>
      </c>
      <c r="H95" s="21">
        <v>20000</v>
      </c>
    </row>
    <row r="96" ht="33" customHeight="1" spans="1:8">
      <c r="A96" s="40" t="s">
        <v>44</v>
      </c>
      <c r="B96" s="40" t="s">
        <v>382</v>
      </c>
      <c r="C96" s="40" t="s">
        <v>445</v>
      </c>
      <c r="D96" s="40" t="s">
        <v>448</v>
      </c>
      <c r="E96" s="22" t="s">
        <v>343</v>
      </c>
      <c r="F96" s="21">
        <v>200</v>
      </c>
      <c r="G96" s="21">
        <v>4</v>
      </c>
      <c r="H96" s="21">
        <v>800</v>
      </c>
    </row>
    <row r="97" ht="33" customHeight="1" spans="1:8">
      <c r="A97" s="40" t="s">
        <v>44</v>
      </c>
      <c r="B97" s="40" t="s">
        <v>382</v>
      </c>
      <c r="C97" s="40" t="s">
        <v>445</v>
      </c>
      <c r="D97" s="40" t="s">
        <v>449</v>
      </c>
      <c r="E97" s="22" t="s">
        <v>349</v>
      </c>
      <c r="F97" s="21">
        <v>1</v>
      </c>
      <c r="G97" s="21">
        <v>50000</v>
      </c>
      <c r="H97" s="21">
        <v>50000</v>
      </c>
    </row>
    <row r="98" ht="33" customHeight="1" spans="1:8">
      <c r="A98" s="40" t="s">
        <v>44</v>
      </c>
      <c r="B98" s="40" t="s">
        <v>382</v>
      </c>
      <c r="C98" s="40" t="s">
        <v>445</v>
      </c>
      <c r="D98" s="40" t="s">
        <v>450</v>
      </c>
      <c r="E98" s="22" t="s">
        <v>343</v>
      </c>
      <c r="F98" s="21">
        <v>4</v>
      </c>
      <c r="G98" s="21">
        <v>500</v>
      </c>
      <c r="H98" s="21">
        <v>2000</v>
      </c>
    </row>
    <row r="99" ht="33" customHeight="1" spans="1:8">
      <c r="A99" s="40" t="s">
        <v>44</v>
      </c>
      <c r="B99" s="40" t="s">
        <v>382</v>
      </c>
      <c r="C99" s="40" t="s">
        <v>445</v>
      </c>
      <c r="D99" s="40" t="s">
        <v>451</v>
      </c>
      <c r="E99" s="22" t="s">
        <v>398</v>
      </c>
      <c r="F99" s="21">
        <v>5</v>
      </c>
      <c r="G99" s="21">
        <v>500</v>
      </c>
      <c r="H99" s="21">
        <v>2500</v>
      </c>
    </row>
    <row r="100" ht="33" customHeight="1" spans="1:8">
      <c r="A100" s="40" t="s">
        <v>44</v>
      </c>
      <c r="B100" s="40" t="s">
        <v>382</v>
      </c>
      <c r="C100" s="40" t="s">
        <v>445</v>
      </c>
      <c r="D100" s="40" t="s">
        <v>452</v>
      </c>
      <c r="E100" s="22" t="s">
        <v>330</v>
      </c>
      <c r="F100" s="21">
        <v>5</v>
      </c>
      <c r="G100" s="21">
        <v>2000</v>
      </c>
      <c r="H100" s="21">
        <v>10000</v>
      </c>
    </row>
    <row r="101" ht="33" customHeight="1" spans="1:8">
      <c r="A101" s="40" t="s">
        <v>44</v>
      </c>
      <c r="B101" s="40" t="s">
        <v>382</v>
      </c>
      <c r="C101" s="40" t="s">
        <v>453</v>
      </c>
      <c r="D101" s="40" t="s">
        <v>454</v>
      </c>
      <c r="E101" s="22" t="s">
        <v>343</v>
      </c>
      <c r="F101" s="21">
        <v>2</v>
      </c>
      <c r="G101" s="21">
        <v>45000</v>
      </c>
      <c r="H101" s="21">
        <v>90000</v>
      </c>
    </row>
    <row r="102" ht="33" customHeight="1" spans="1:8">
      <c r="A102" s="40" t="s">
        <v>44</v>
      </c>
      <c r="B102" s="40" t="s">
        <v>382</v>
      </c>
      <c r="C102" s="40" t="s">
        <v>453</v>
      </c>
      <c r="D102" s="40" t="s">
        <v>455</v>
      </c>
      <c r="E102" s="22" t="s">
        <v>343</v>
      </c>
      <c r="F102" s="21">
        <v>1</v>
      </c>
      <c r="G102" s="21">
        <v>57600</v>
      </c>
      <c r="H102" s="21">
        <v>57600</v>
      </c>
    </row>
    <row r="103" ht="33" customHeight="1" spans="1:8">
      <c r="A103" s="40" t="s">
        <v>44</v>
      </c>
      <c r="B103" s="40" t="s">
        <v>382</v>
      </c>
      <c r="C103" s="40" t="s">
        <v>453</v>
      </c>
      <c r="D103" s="40" t="s">
        <v>455</v>
      </c>
      <c r="E103" s="22" t="s">
        <v>343</v>
      </c>
      <c r="F103" s="21">
        <v>1</v>
      </c>
      <c r="G103" s="21">
        <v>30000</v>
      </c>
      <c r="H103" s="21">
        <v>30000</v>
      </c>
    </row>
    <row r="104" ht="33" customHeight="1" spans="1:8">
      <c r="A104" s="40" t="s">
        <v>44</v>
      </c>
      <c r="B104" s="40" t="s">
        <v>382</v>
      </c>
      <c r="C104" s="40" t="s">
        <v>456</v>
      </c>
      <c r="D104" s="40" t="s">
        <v>457</v>
      </c>
      <c r="E104" s="22" t="s">
        <v>330</v>
      </c>
      <c r="F104" s="21">
        <v>1</v>
      </c>
      <c r="G104" s="21">
        <v>2000000</v>
      </c>
      <c r="H104" s="21">
        <v>2000000</v>
      </c>
    </row>
    <row r="105" ht="33" customHeight="1" spans="1:8">
      <c r="A105" s="40" t="s">
        <v>44</v>
      </c>
      <c r="B105" s="40" t="s">
        <v>382</v>
      </c>
      <c r="C105" s="40" t="s">
        <v>456</v>
      </c>
      <c r="D105" s="40" t="s">
        <v>458</v>
      </c>
      <c r="E105" s="22" t="s">
        <v>330</v>
      </c>
      <c r="F105" s="21">
        <v>1</v>
      </c>
      <c r="G105" s="21">
        <v>2300000</v>
      </c>
      <c r="H105" s="21">
        <v>2300000</v>
      </c>
    </row>
    <row r="106" ht="33" customHeight="1" spans="1:8">
      <c r="A106" s="40" t="s">
        <v>44</v>
      </c>
      <c r="B106" s="40" t="s">
        <v>382</v>
      </c>
      <c r="C106" s="40" t="s">
        <v>459</v>
      </c>
      <c r="D106" s="40" t="s">
        <v>460</v>
      </c>
      <c r="E106" s="22" t="s">
        <v>391</v>
      </c>
      <c r="F106" s="21">
        <v>3</v>
      </c>
      <c r="G106" s="21">
        <v>7000</v>
      </c>
      <c r="H106" s="21">
        <v>21000</v>
      </c>
    </row>
    <row r="107" ht="33" customHeight="1" spans="1:8">
      <c r="A107" s="40" t="s">
        <v>44</v>
      </c>
      <c r="B107" s="40" t="s">
        <v>382</v>
      </c>
      <c r="C107" s="40" t="s">
        <v>461</v>
      </c>
      <c r="D107" s="40" t="s">
        <v>462</v>
      </c>
      <c r="E107" s="22" t="s">
        <v>330</v>
      </c>
      <c r="F107" s="21">
        <v>1</v>
      </c>
      <c r="G107" s="21">
        <v>19500</v>
      </c>
      <c r="H107" s="21">
        <v>19500</v>
      </c>
    </row>
    <row r="108" ht="33" customHeight="1" spans="1:8">
      <c r="A108" s="40" t="s">
        <v>44</v>
      </c>
      <c r="B108" s="40" t="s">
        <v>382</v>
      </c>
      <c r="C108" s="40" t="s">
        <v>461</v>
      </c>
      <c r="D108" s="40" t="s">
        <v>463</v>
      </c>
      <c r="E108" s="22" t="s">
        <v>330</v>
      </c>
      <c r="F108" s="21">
        <v>2</v>
      </c>
      <c r="G108" s="21">
        <v>20000</v>
      </c>
      <c r="H108" s="21">
        <v>40000</v>
      </c>
    </row>
    <row r="109" ht="33" customHeight="1" spans="1:8">
      <c r="A109" s="40" t="s">
        <v>44</v>
      </c>
      <c r="B109" s="40" t="s">
        <v>382</v>
      </c>
      <c r="C109" s="40" t="s">
        <v>461</v>
      </c>
      <c r="D109" s="40" t="s">
        <v>464</v>
      </c>
      <c r="E109" s="22" t="s">
        <v>330</v>
      </c>
      <c r="F109" s="21">
        <v>1</v>
      </c>
      <c r="G109" s="21">
        <v>1000000</v>
      </c>
      <c r="H109" s="21">
        <v>1000000</v>
      </c>
    </row>
    <row r="110" ht="33" customHeight="1" spans="1:8">
      <c r="A110" s="40" t="s">
        <v>44</v>
      </c>
      <c r="B110" s="40" t="s">
        <v>382</v>
      </c>
      <c r="C110" s="40" t="s">
        <v>461</v>
      </c>
      <c r="D110" s="40" t="s">
        <v>465</v>
      </c>
      <c r="E110" s="22" t="s">
        <v>330</v>
      </c>
      <c r="F110" s="21">
        <v>1</v>
      </c>
      <c r="G110" s="21">
        <v>450000</v>
      </c>
      <c r="H110" s="21">
        <v>450000</v>
      </c>
    </row>
    <row r="111" ht="33" customHeight="1" spans="1:8">
      <c r="A111" s="40" t="s">
        <v>44</v>
      </c>
      <c r="B111" s="40" t="s">
        <v>382</v>
      </c>
      <c r="C111" s="40" t="s">
        <v>461</v>
      </c>
      <c r="D111" s="40" t="s">
        <v>466</v>
      </c>
      <c r="E111" s="22" t="s">
        <v>330</v>
      </c>
      <c r="F111" s="21">
        <v>1</v>
      </c>
      <c r="G111" s="21">
        <v>10000</v>
      </c>
      <c r="H111" s="21">
        <v>10000</v>
      </c>
    </row>
    <row r="112" ht="33" customHeight="1" spans="1:8">
      <c r="A112" s="40" t="s">
        <v>44</v>
      </c>
      <c r="B112" s="40" t="s">
        <v>382</v>
      </c>
      <c r="C112" s="40" t="s">
        <v>467</v>
      </c>
      <c r="D112" s="40" t="s">
        <v>468</v>
      </c>
      <c r="E112" s="22" t="s">
        <v>330</v>
      </c>
      <c r="F112" s="21">
        <v>2</v>
      </c>
      <c r="G112" s="21">
        <v>19000</v>
      </c>
      <c r="H112" s="21">
        <v>38000</v>
      </c>
    </row>
    <row r="113" ht="33" customHeight="1" spans="1:8">
      <c r="A113" s="40" t="s">
        <v>44</v>
      </c>
      <c r="B113" s="40" t="s">
        <v>382</v>
      </c>
      <c r="C113" s="40" t="s">
        <v>469</v>
      </c>
      <c r="D113" s="40" t="s">
        <v>470</v>
      </c>
      <c r="E113" s="22" t="s">
        <v>330</v>
      </c>
      <c r="F113" s="21">
        <v>1</v>
      </c>
      <c r="G113" s="21">
        <v>60000</v>
      </c>
      <c r="H113" s="21">
        <v>60000</v>
      </c>
    </row>
    <row r="114" ht="33" customHeight="1" spans="1:8">
      <c r="A114" s="40" t="s">
        <v>44</v>
      </c>
      <c r="B114" s="40" t="s">
        <v>382</v>
      </c>
      <c r="C114" s="40" t="s">
        <v>469</v>
      </c>
      <c r="D114" s="40" t="s">
        <v>471</v>
      </c>
      <c r="E114" s="22" t="s">
        <v>330</v>
      </c>
      <c r="F114" s="21">
        <v>1</v>
      </c>
      <c r="G114" s="21">
        <v>12000</v>
      </c>
      <c r="H114" s="21">
        <v>12000</v>
      </c>
    </row>
    <row r="115" ht="33" customHeight="1" spans="1:8">
      <c r="A115" s="40" t="s">
        <v>44</v>
      </c>
      <c r="B115" s="40" t="s">
        <v>382</v>
      </c>
      <c r="C115" s="40" t="s">
        <v>469</v>
      </c>
      <c r="D115" s="40" t="s">
        <v>429</v>
      </c>
      <c r="E115" s="22" t="s">
        <v>330</v>
      </c>
      <c r="F115" s="21">
        <v>1</v>
      </c>
      <c r="G115" s="21">
        <v>35000</v>
      </c>
      <c r="H115" s="21">
        <v>35000</v>
      </c>
    </row>
    <row r="116" ht="33" customHeight="1" spans="1:8">
      <c r="A116" s="40" t="s">
        <v>44</v>
      </c>
      <c r="B116" s="40" t="s">
        <v>382</v>
      </c>
      <c r="C116" s="40" t="s">
        <v>469</v>
      </c>
      <c r="D116" s="40" t="s">
        <v>429</v>
      </c>
      <c r="E116" s="22" t="s">
        <v>330</v>
      </c>
      <c r="F116" s="21">
        <v>3</v>
      </c>
      <c r="G116" s="21">
        <v>35000</v>
      </c>
      <c r="H116" s="21">
        <v>105000</v>
      </c>
    </row>
    <row r="117" ht="33" customHeight="1" spans="1:8">
      <c r="A117" s="40" t="s">
        <v>44</v>
      </c>
      <c r="B117" s="40" t="s">
        <v>382</v>
      </c>
      <c r="C117" s="40" t="s">
        <v>469</v>
      </c>
      <c r="D117" s="40" t="s">
        <v>429</v>
      </c>
      <c r="E117" s="22" t="s">
        <v>330</v>
      </c>
      <c r="F117" s="21">
        <v>7</v>
      </c>
      <c r="G117" s="21">
        <v>36800</v>
      </c>
      <c r="H117" s="21">
        <v>257600</v>
      </c>
    </row>
    <row r="118" ht="33" customHeight="1" spans="1:8">
      <c r="A118" s="40" t="s">
        <v>44</v>
      </c>
      <c r="B118" s="40" t="s">
        <v>382</v>
      </c>
      <c r="C118" s="40" t="s">
        <v>469</v>
      </c>
      <c r="D118" s="40" t="s">
        <v>472</v>
      </c>
      <c r="E118" s="22" t="s">
        <v>330</v>
      </c>
      <c r="F118" s="21">
        <v>1</v>
      </c>
      <c r="G118" s="21">
        <v>100000</v>
      </c>
      <c r="H118" s="21">
        <v>100000</v>
      </c>
    </row>
    <row r="119" ht="33" customHeight="1" spans="1:8">
      <c r="A119" s="40" t="s">
        <v>44</v>
      </c>
      <c r="B119" s="40" t="s">
        <v>382</v>
      </c>
      <c r="C119" s="40" t="s">
        <v>473</v>
      </c>
      <c r="D119" s="40" t="s">
        <v>474</v>
      </c>
      <c r="E119" s="22" t="s">
        <v>343</v>
      </c>
      <c r="F119" s="21">
        <v>4</v>
      </c>
      <c r="G119" s="21">
        <v>800</v>
      </c>
      <c r="H119" s="21">
        <v>3200</v>
      </c>
    </row>
    <row r="120" ht="33" customHeight="1" spans="1:8">
      <c r="A120" s="40" t="s">
        <v>44</v>
      </c>
      <c r="B120" s="40" t="s">
        <v>382</v>
      </c>
      <c r="C120" s="40" t="s">
        <v>473</v>
      </c>
      <c r="D120" s="40" t="s">
        <v>474</v>
      </c>
      <c r="E120" s="22" t="s">
        <v>330</v>
      </c>
      <c r="F120" s="21">
        <v>1</v>
      </c>
      <c r="G120" s="21">
        <v>800</v>
      </c>
      <c r="H120" s="21">
        <v>800</v>
      </c>
    </row>
    <row r="121" ht="33" customHeight="1" spans="1:8">
      <c r="A121" s="40" t="s">
        <v>44</v>
      </c>
      <c r="B121" s="40" t="s">
        <v>382</v>
      </c>
      <c r="C121" s="40" t="s">
        <v>473</v>
      </c>
      <c r="D121" s="40" t="s">
        <v>475</v>
      </c>
      <c r="E121" s="22" t="s">
        <v>330</v>
      </c>
      <c r="F121" s="21">
        <v>2</v>
      </c>
      <c r="G121" s="21">
        <v>1000</v>
      </c>
      <c r="H121" s="21">
        <v>2000</v>
      </c>
    </row>
    <row r="122" ht="33" customHeight="1" spans="1:8">
      <c r="A122" s="40" t="s">
        <v>44</v>
      </c>
      <c r="B122" s="40" t="s">
        <v>382</v>
      </c>
      <c r="C122" s="40" t="s">
        <v>476</v>
      </c>
      <c r="D122" s="40" t="s">
        <v>477</v>
      </c>
      <c r="E122" s="22" t="s">
        <v>343</v>
      </c>
      <c r="F122" s="21">
        <v>1</v>
      </c>
      <c r="G122" s="21">
        <v>65000</v>
      </c>
      <c r="H122" s="21">
        <v>65000</v>
      </c>
    </row>
    <row r="123" ht="33" customHeight="1" spans="1:8">
      <c r="A123" s="40" t="s">
        <v>44</v>
      </c>
      <c r="B123" s="40" t="s">
        <v>382</v>
      </c>
      <c r="C123" s="40" t="s">
        <v>478</v>
      </c>
      <c r="D123" s="40" t="s">
        <v>479</v>
      </c>
      <c r="E123" s="22" t="s">
        <v>330</v>
      </c>
      <c r="F123" s="21">
        <v>1</v>
      </c>
      <c r="G123" s="21">
        <v>300000</v>
      </c>
      <c r="H123" s="21">
        <v>300000</v>
      </c>
    </row>
    <row r="124" ht="33" customHeight="1" spans="1:8">
      <c r="A124" s="40" t="s">
        <v>44</v>
      </c>
      <c r="B124" s="40" t="s">
        <v>382</v>
      </c>
      <c r="C124" s="40" t="s">
        <v>478</v>
      </c>
      <c r="D124" s="40" t="s">
        <v>480</v>
      </c>
      <c r="E124" s="22" t="s">
        <v>330</v>
      </c>
      <c r="F124" s="21">
        <v>1</v>
      </c>
      <c r="G124" s="21">
        <v>20000</v>
      </c>
      <c r="H124" s="21">
        <v>20000</v>
      </c>
    </row>
    <row r="125" ht="33" customHeight="1" spans="1:8">
      <c r="A125" s="40" t="s">
        <v>44</v>
      </c>
      <c r="B125" s="40" t="s">
        <v>382</v>
      </c>
      <c r="C125" s="40" t="s">
        <v>478</v>
      </c>
      <c r="D125" s="40" t="s">
        <v>481</v>
      </c>
      <c r="E125" s="22" t="s">
        <v>330</v>
      </c>
      <c r="F125" s="21">
        <v>2</v>
      </c>
      <c r="G125" s="21">
        <v>600</v>
      </c>
      <c r="H125" s="21">
        <v>1200</v>
      </c>
    </row>
    <row r="126" ht="33" customHeight="1" spans="1:8">
      <c r="A126" s="40" t="s">
        <v>44</v>
      </c>
      <c r="B126" s="40" t="s">
        <v>382</v>
      </c>
      <c r="C126" s="40" t="s">
        <v>478</v>
      </c>
      <c r="D126" s="40" t="s">
        <v>482</v>
      </c>
      <c r="E126" s="22" t="s">
        <v>343</v>
      </c>
      <c r="F126" s="21">
        <v>1</v>
      </c>
      <c r="G126" s="21">
        <v>2000</v>
      </c>
      <c r="H126" s="21">
        <v>2000</v>
      </c>
    </row>
    <row r="127" ht="33" customHeight="1" spans="1:8">
      <c r="A127" s="40" t="s">
        <v>44</v>
      </c>
      <c r="B127" s="40" t="s">
        <v>382</v>
      </c>
      <c r="C127" s="40" t="s">
        <v>478</v>
      </c>
      <c r="D127" s="40" t="s">
        <v>483</v>
      </c>
      <c r="E127" s="22" t="s">
        <v>352</v>
      </c>
      <c r="F127" s="21">
        <v>2</v>
      </c>
      <c r="G127" s="21">
        <v>200</v>
      </c>
      <c r="H127" s="21">
        <v>400</v>
      </c>
    </row>
    <row r="128" ht="33" customHeight="1" spans="1:8">
      <c r="A128" s="40" t="s">
        <v>44</v>
      </c>
      <c r="B128" s="40" t="s">
        <v>382</v>
      </c>
      <c r="C128" s="40" t="s">
        <v>478</v>
      </c>
      <c r="D128" s="40" t="s">
        <v>484</v>
      </c>
      <c r="E128" s="22" t="s">
        <v>330</v>
      </c>
      <c r="F128" s="21">
        <v>1</v>
      </c>
      <c r="G128" s="21">
        <v>1500</v>
      </c>
      <c r="H128" s="21">
        <v>1500</v>
      </c>
    </row>
    <row r="129" ht="33" customHeight="1" spans="1:8">
      <c r="A129" s="40" t="s">
        <v>44</v>
      </c>
      <c r="B129" s="40" t="s">
        <v>382</v>
      </c>
      <c r="C129" s="40" t="s">
        <v>478</v>
      </c>
      <c r="D129" s="40" t="s">
        <v>485</v>
      </c>
      <c r="E129" s="22" t="s">
        <v>330</v>
      </c>
      <c r="F129" s="21">
        <v>1</v>
      </c>
      <c r="G129" s="21">
        <v>3000</v>
      </c>
      <c r="H129" s="21">
        <v>3000</v>
      </c>
    </row>
    <row r="130" ht="33" customHeight="1" spans="1:8">
      <c r="A130" s="40" t="s">
        <v>44</v>
      </c>
      <c r="B130" s="40" t="s">
        <v>382</v>
      </c>
      <c r="C130" s="40" t="s">
        <v>478</v>
      </c>
      <c r="D130" s="40" t="s">
        <v>486</v>
      </c>
      <c r="E130" s="22" t="s">
        <v>330</v>
      </c>
      <c r="F130" s="21">
        <v>1</v>
      </c>
      <c r="G130" s="21">
        <v>3000</v>
      </c>
      <c r="H130" s="21">
        <v>3000</v>
      </c>
    </row>
    <row r="131" ht="33" customHeight="1" spans="1:8">
      <c r="A131" s="40" t="s">
        <v>44</v>
      </c>
      <c r="B131" s="40" t="s">
        <v>382</v>
      </c>
      <c r="C131" s="40" t="s">
        <v>478</v>
      </c>
      <c r="D131" s="40" t="s">
        <v>487</v>
      </c>
      <c r="E131" s="22" t="s">
        <v>330</v>
      </c>
      <c r="F131" s="21">
        <v>1</v>
      </c>
      <c r="G131" s="21">
        <v>2000</v>
      </c>
      <c r="H131" s="21">
        <v>2000</v>
      </c>
    </row>
    <row r="132" ht="33" customHeight="1" spans="1:8">
      <c r="A132" s="40" t="s">
        <v>44</v>
      </c>
      <c r="B132" s="40" t="s">
        <v>382</v>
      </c>
      <c r="C132" s="40" t="s">
        <v>478</v>
      </c>
      <c r="D132" s="40" t="s">
        <v>488</v>
      </c>
      <c r="E132" s="22" t="s">
        <v>330</v>
      </c>
      <c r="F132" s="21">
        <v>1</v>
      </c>
      <c r="G132" s="21">
        <v>1000</v>
      </c>
      <c r="H132" s="21">
        <v>1000</v>
      </c>
    </row>
    <row r="133" ht="33" customHeight="1" spans="1:8">
      <c r="A133" s="40" t="s">
        <v>44</v>
      </c>
      <c r="B133" s="40" t="s">
        <v>382</v>
      </c>
      <c r="C133" s="40" t="s">
        <v>478</v>
      </c>
      <c r="D133" s="40" t="s">
        <v>489</v>
      </c>
      <c r="E133" s="22" t="s">
        <v>391</v>
      </c>
      <c r="F133" s="21">
        <v>1</v>
      </c>
      <c r="G133" s="21">
        <v>1000</v>
      </c>
      <c r="H133" s="21">
        <v>1000</v>
      </c>
    </row>
    <row r="134" ht="33" customHeight="1" spans="1:8">
      <c r="A134" s="40" t="s">
        <v>44</v>
      </c>
      <c r="B134" s="40" t="s">
        <v>382</v>
      </c>
      <c r="C134" s="40" t="s">
        <v>478</v>
      </c>
      <c r="D134" s="40" t="s">
        <v>490</v>
      </c>
      <c r="E134" s="22" t="s">
        <v>330</v>
      </c>
      <c r="F134" s="21">
        <v>1</v>
      </c>
      <c r="G134" s="21">
        <v>2000</v>
      </c>
      <c r="H134" s="21">
        <v>2000</v>
      </c>
    </row>
    <row r="135" ht="33" customHeight="1" spans="1:8">
      <c r="A135" s="40" t="s">
        <v>44</v>
      </c>
      <c r="B135" s="40" t="s">
        <v>382</v>
      </c>
      <c r="C135" s="40" t="s">
        <v>478</v>
      </c>
      <c r="D135" s="40" t="s">
        <v>491</v>
      </c>
      <c r="E135" s="22" t="s">
        <v>330</v>
      </c>
      <c r="F135" s="21">
        <v>1</v>
      </c>
      <c r="G135" s="21">
        <v>900</v>
      </c>
      <c r="H135" s="21">
        <v>900</v>
      </c>
    </row>
    <row r="136" ht="33" customHeight="1" spans="1:8">
      <c r="A136" s="40" t="s">
        <v>44</v>
      </c>
      <c r="B136" s="40" t="s">
        <v>382</v>
      </c>
      <c r="C136" s="40" t="s">
        <v>478</v>
      </c>
      <c r="D136" s="40" t="s">
        <v>492</v>
      </c>
      <c r="E136" s="22" t="s">
        <v>330</v>
      </c>
      <c r="F136" s="21">
        <v>1</v>
      </c>
      <c r="G136" s="21">
        <v>250</v>
      </c>
      <c r="H136" s="21">
        <v>250</v>
      </c>
    </row>
    <row r="137" ht="33" customHeight="1" spans="1:8">
      <c r="A137" s="40" t="s">
        <v>44</v>
      </c>
      <c r="B137" s="40" t="s">
        <v>382</v>
      </c>
      <c r="C137" s="40" t="s">
        <v>478</v>
      </c>
      <c r="D137" s="40" t="s">
        <v>493</v>
      </c>
      <c r="E137" s="22" t="s">
        <v>343</v>
      </c>
      <c r="F137" s="21">
        <v>2</v>
      </c>
      <c r="G137" s="21">
        <v>135</v>
      </c>
      <c r="H137" s="21">
        <v>270</v>
      </c>
    </row>
    <row r="138" ht="33" customHeight="1" spans="1:8">
      <c r="A138" s="40" t="s">
        <v>44</v>
      </c>
      <c r="B138" s="40" t="s">
        <v>382</v>
      </c>
      <c r="C138" s="40" t="s">
        <v>494</v>
      </c>
      <c r="D138" s="40" t="s">
        <v>495</v>
      </c>
      <c r="E138" s="22" t="s">
        <v>330</v>
      </c>
      <c r="F138" s="21">
        <v>2</v>
      </c>
      <c r="G138" s="21">
        <v>300</v>
      </c>
      <c r="H138" s="21">
        <v>600</v>
      </c>
    </row>
    <row r="139" ht="33" customHeight="1" spans="1:8">
      <c r="A139" s="40" t="s">
        <v>44</v>
      </c>
      <c r="B139" s="40" t="s">
        <v>382</v>
      </c>
      <c r="C139" s="40" t="s">
        <v>496</v>
      </c>
      <c r="D139" s="40" t="s">
        <v>497</v>
      </c>
      <c r="E139" s="22" t="s">
        <v>330</v>
      </c>
      <c r="F139" s="21">
        <v>1</v>
      </c>
      <c r="G139" s="21">
        <v>50000</v>
      </c>
      <c r="H139" s="21">
        <v>50000</v>
      </c>
    </row>
    <row r="140" ht="33" customHeight="1" spans="1:8">
      <c r="A140" s="40" t="s">
        <v>44</v>
      </c>
      <c r="B140" s="40" t="s">
        <v>382</v>
      </c>
      <c r="C140" s="40" t="s">
        <v>496</v>
      </c>
      <c r="D140" s="40" t="s">
        <v>498</v>
      </c>
      <c r="E140" s="22" t="s">
        <v>343</v>
      </c>
      <c r="F140" s="21">
        <v>1</v>
      </c>
      <c r="G140" s="21">
        <v>1700</v>
      </c>
      <c r="H140" s="21">
        <v>1700</v>
      </c>
    </row>
    <row r="141" ht="33" customHeight="1" spans="1:8">
      <c r="A141" s="40" t="s">
        <v>44</v>
      </c>
      <c r="B141" s="40" t="s">
        <v>382</v>
      </c>
      <c r="C141" s="40" t="s">
        <v>496</v>
      </c>
      <c r="D141" s="40" t="s">
        <v>499</v>
      </c>
      <c r="E141" s="22" t="s">
        <v>343</v>
      </c>
      <c r="F141" s="21">
        <v>1</v>
      </c>
      <c r="G141" s="21">
        <v>45000</v>
      </c>
      <c r="H141" s="21">
        <v>45000</v>
      </c>
    </row>
    <row r="142" ht="33" customHeight="1" spans="1:8">
      <c r="A142" s="40" t="s">
        <v>44</v>
      </c>
      <c r="B142" s="40" t="s">
        <v>382</v>
      </c>
      <c r="C142" s="40" t="s">
        <v>496</v>
      </c>
      <c r="D142" s="40" t="s">
        <v>500</v>
      </c>
      <c r="E142" s="22" t="s">
        <v>330</v>
      </c>
      <c r="F142" s="21">
        <v>1</v>
      </c>
      <c r="G142" s="21">
        <v>300</v>
      </c>
      <c r="H142" s="21">
        <v>300</v>
      </c>
    </row>
    <row r="143" ht="33" customHeight="1" spans="1:8">
      <c r="A143" s="40" t="s">
        <v>44</v>
      </c>
      <c r="B143" s="40" t="s">
        <v>382</v>
      </c>
      <c r="C143" s="40" t="s">
        <v>496</v>
      </c>
      <c r="D143" s="40" t="s">
        <v>501</v>
      </c>
      <c r="E143" s="22" t="s">
        <v>343</v>
      </c>
      <c r="F143" s="21">
        <v>2</v>
      </c>
      <c r="G143" s="21">
        <v>300</v>
      </c>
      <c r="H143" s="21">
        <v>600</v>
      </c>
    </row>
    <row r="144" ht="33" customHeight="1" spans="1:8">
      <c r="A144" s="40" t="s">
        <v>44</v>
      </c>
      <c r="B144" s="40" t="s">
        <v>382</v>
      </c>
      <c r="C144" s="40" t="s">
        <v>496</v>
      </c>
      <c r="D144" s="40" t="s">
        <v>502</v>
      </c>
      <c r="E144" s="22" t="s">
        <v>330</v>
      </c>
      <c r="F144" s="21">
        <v>1</v>
      </c>
      <c r="G144" s="21">
        <v>5000</v>
      </c>
      <c r="H144" s="21">
        <v>5000</v>
      </c>
    </row>
    <row r="145" ht="33" customHeight="1" spans="1:8">
      <c r="A145" s="40" t="s">
        <v>44</v>
      </c>
      <c r="B145" s="40" t="s">
        <v>382</v>
      </c>
      <c r="C145" s="40" t="s">
        <v>496</v>
      </c>
      <c r="D145" s="40" t="s">
        <v>503</v>
      </c>
      <c r="E145" s="22" t="s">
        <v>349</v>
      </c>
      <c r="F145" s="21">
        <v>1</v>
      </c>
      <c r="G145" s="21">
        <v>10000</v>
      </c>
      <c r="H145" s="21">
        <v>10000</v>
      </c>
    </row>
    <row r="146" ht="33" customHeight="1" spans="1:8">
      <c r="A146" s="40" t="s">
        <v>44</v>
      </c>
      <c r="B146" s="40" t="s">
        <v>382</v>
      </c>
      <c r="C146" s="40" t="s">
        <v>496</v>
      </c>
      <c r="D146" s="40" t="s">
        <v>504</v>
      </c>
      <c r="E146" s="22" t="s">
        <v>343</v>
      </c>
      <c r="F146" s="21">
        <v>1</v>
      </c>
      <c r="G146" s="21">
        <v>10000</v>
      </c>
      <c r="H146" s="21">
        <v>10000</v>
      </c>
    </row>
    <row r="147" ht="33" customHeight="1" spans="1:8">
      <c r="A147" s="40" t="s">
        <v>44</v>
      </c>
      <c r="B147" s="40" t="s">
        <v>382</v>
      </c>
      <c r="C147" s="40" t="s">
        <v>496</v>
      </c>
      <c r="D147" s="40" t="s">
        <v>504</v>
      </c>
      <c r="E147" s="22" t="s">
        <v>343</v>
      </c>
      <c r="F147" s="21">
        <v>2</v>
      </c>
      <c r="G147" s="21">
        <v>10000</v>
      </c>
      <c r="H147" s="21">
        <v>20000</v>
      </c>
    </row>
    <row r="148" ht="33" customHeight="1" spans="1:8">
      <c r="A148" s="40" t="s">
        <v>44</v>
      </c>
      <c r="B148" s="40" t="s">
        <v>382</v>
      </c>
      <c r="C148" s="40" t="s">
        <v>496</v>
      </c>
      <c r="D148" s="40" t="s">
        <v>505</v>
      </c>
      <c r="E148" s="22" t="s">
        <v>330</v>
      </c>
      <c r="F148" s="21">
        <v>1</v>
      </c>
      <c r="G148" s="21">
        <v>12150</v>
      </c>
      <c r="H148" s="21">
        <v>12150</v>
      </c>
    </row>
    <row r="149" ht="33" customHeight="1" spans="1:8">
      <c r="A149" s="40" t="s">
        <v>44</v>
      </c>
      <c r="B149" s="40" t="s">
        <v>382</v>
      </c>
      <c r="C149" s="40" t="s">
        <v>496</v>
      </c>
      <c r="D149" s="40" t="s">
        <v>506</v>
      </c>
      <c r="E149" s="22" t="s">
        <v>330</v>
      </c>
      <c r="F149" s="21">
        <v>4</v>
      </c>
      <c r="G149" s="21">
        <v>250</v>
      </c>
      <c r="H149" s="21">
        <v>1000</v>
      </c>
    </row>
    <row r="150" ht="33" customHeight="1" spans="1:8">
      <c r="A150" s="40" t="s">
        <v>44</v>
      </c>
      <c r="B150" s="40" t="s">
        <v>382</v>
      </c>
      <c r="C150" s="40" t="s">
        <v>496</v>
      </c>
      <c r="D150" s="40" t="s">
        <v>507</v>
      </c>
      <c r="E150" s="22" t="s">
        <v>343</v>
      </c>
      <c r="F150" s="21">
        <v>1</v>
      </c>
      <c r="G150" s="21">
        <v>3000</v>
      </c>
      <c r="H150" s="21">
        <v>3000</v>
      </c>
    </row>
    <row r="151" ht="33" customHeight="1" spans="1:8">
      <c r="A151" s="40" t="s">
        <v>44</v>
      </c>
      <c r="B151" s="40" t="s">
        <v>382</v>
      </c>
      <c r="C151" s="40" t="s">
        <v>496</v>
      </c>
      <c r="D151" s="40" t="s">
        <v>508</v>
      </c>
      <c r="E151" s="22" t="s">
        <v>343</v>
      </c>
      <c r="F151" s="21">
        <v>1</v>
      </c>
      <c r="G151" s="21">
        <v>1000</v>
      </c>
      <c r="H151" s="21">
        <v>1000</v>
      </c>
    </row>
    <row r="152" ht="33" customHeight="1" spans="1:8">
      <c r="A152" s="40" t="s">
        <v>44</v>
      </c>
      <c r="B152" s="40" t="s">
        <v>382</v>
      </c>
      <c r="C152" s="40" t="s">
        <v>496</v>
      </c>
      <c r="D152" s="40" t="s">
        <v>509</v>
      </c>
      <c r="E152" s="22" t="s">
        <v>330</v>
      </c>
      <c r="F152" s="21">
        <v>1</v>
      </c>
      <c r="G152" s="21">
        <v>100000</v>
      </c>
      <c r="H152" s="21">
        <v>100000</v>
      </c>
    </row>
    <row r="153" ht="33" customHeight="1" spans="1:8">
      <c r="A153" s="40" t="s">
        <v>44</v>
      </c>
      <c r="B153" s="40" t="s">
        <v>382</v>
      </c>
      <c r="C153" s="40" t="s">
        <v>496</v>
      </c>
      <c r="D153" s="40" t="s">
        <v>510</v>
      </c>
      <c r="E153" s="22" t="s">
        <v>349</v>
      </c>
      <c r="F153" s="21">
        <v>3</v>
      </c>
      <c r="G153" s="21">
        <v>1500</v>
      </c>
      <c r="H153" s="21">
        <v>4500</v>
      </c>
    </row>
    <row r="154" ht="33" customHeight="1" spans="1:8">
      <c r="A154" s="40" t="s">
        <v>44</v>
      </c>
      <c r="B154" s="40" t="s">
        <v>382</v>
      </c>
      <c r="C154" s="40" t="s">
        <v>496</v>
      </c>
      <c r="D154" s="40" t="s">
        <v>511</v>
      </c>
      <c r="E154" s="22" t="s">
        <v>343</v>
      </c>
      <c r="F154" s="21">
        <v>4</v>
      </c>
      <c r="G154" s="21">
        <v>100</v>
      </c>
      <c r="H154" s="21">
        <v>400</v>
      </c>
    </row>
    <row r="155" ht="33" customHeight="1" spans="1:8">
      <c r="A155" s="40" t="s">
        <v>44</v>
      </c>
      <c r="B155" s="40" t="s">
        <v>382</v>
      </c>
      <c r="C155" s="40" t="s">
        <v>496</v>
      </c>
      <c r="D155" s="40" t="s">
        <v>512</v>
      </c>
      <c r="E155" s="22" t="s">
        <v>343</v>
      </c>
      <c r="F155" s="21">
        <v>2</v>
      </c>
      <c r="G155" s="21">
        <v>300</v>
      </c>
      <c r="H155" s="21">
        <v>600</v>
      </c>
    </row>
    <row r="156" ht="33" customHeight="1" spans="1:8">
      <c r="A156" s="40" t="s">
        <v>44</v>
      </c>
      <c r="B156" s="40" t="s">
        <v>382</v>
      </c>
      <c r="C156" s="40" t="s">
        <v>496</v>
      </c>
      <c r="D156" s="40" t="s">
        <v>512</v>
      </c>
      <c r="E156" s="22" t="s">
        <v>330</v>
      </c>
      <c r="F156" s="21">
        <v>2</v>
      </c>
      <c r="G156" s="21">
        <v>300</v>
      </c>
      <c r="H156" s="21">
        <v>600</v>
      </c>
    </row>
    <row r="157" ht="33" customHeight="1" spans="1:8">
      <c r="A157" s="40" t="s">
        <v>44</v>
      </c>
      <c r="B157" s="40" t="s">
        <v>382</v>
      </c>
      <c r="C157" s="40" t="s">
        <v>496</v>
      </c>
      <c r="D157" s="40" t="s">
        <v>512</v>
      </c>
      <c r="E157" s="22" t="s">
        <v>513</v>
      </c>
      <c r="F157" s="21">
        <v>4</v>
      </c>
      <c r="G157" s="21">
        <v>800</v>
      </c>
      <c r="H157" s="21">
        <v>3200</v>
      </c>
    </row>
    <row r="158" ht="33" customHeight="1" spans="1:8">
      <c r="A158" s="40" t="s">
        <v>44</v>
      </c>
      <c r="B158" s="40" t="s">
        <v>382</v>
      </c>
      <c r="C158" s="40" t="s">
        <v>496</v>
      </c>
      <c r="D158" s="40" t="s">
        <v>514</v>
      </c>
      <c r="E158" s="22" t="s">
        <v>343</v>
      </c>
      <c r="F158" s="21">
        <v>3</v>
      </c>
      <c r="G158" s="21">
        <v>30000</v>
      </c>
      <c r="H158" s="21">
        <v>90000</v>
      </c>
    </row>
    <row r="159" ht="33" customHeight="1" spans="1:8">
      <c r="A159" s="40" t="s">
        <v>44</v>
      </c>
      <c r="B159" s="40" t="s">
        <v>382</v>
      </c>
      <c r="C159" s="40" t="s">
        <v>496</v>
      </c>
      <c r="D159" s="40" t="s">
        <v>515</v>
      </c>
      <c r="E159" s="22" t="s">
        <v>391</v>
      </c>
      <c r="F159" s="21">
        <v>4</v>
      </c>
      <c r="G159" s="21">
        <v>650</v>
      </c>
      <c r="H159" s="21">
        <v>2600</v>
      </c>
    </row>
    <row r="160" ht="33" customHeight="1" spans="1:8">
      <c r="A160" s="40" t="s">
        <v>44</v>
      </c>
      <c r="B160" s="40" t="s">
        <v>382</v>
      </c>
      <c r="C160" s="40" t="s">
        <v>496</v>
      </c>
      <c r="D160" s="40" t="s">
        <v>516</v>
      </c>
      <c r="E160" s="22" t="s">
        <v>330</v>
      </c>
      <c r="F160" s="21">
        <v>1</v>
      </c>
      <c r="G160" s="21">
        <v>12000</v>
      </c>
      <c r="H160" s="21">
        <v>12000</v>
      </c>
    </row>
    <row r="161" ht="33" customHeight="1" spans="1:8">
      <c r="A161" s="40" t="s">
        <v>44</v>
      </c>
      <c r="B161" s="40" t="s">
        <v>382</v>
      </c>
      <c r="C161" s="40" t="s">
        <v>496</v>
      </c>
      <c r="D161" s="40" t="s">
        <v>517</v>
      </c>
      <c r="E161" s="22" t="s">
        <v>330</v>
      </c>
      <c r="F161" s="21">
        <v>1</v>
      </c>
      <c r="G161" s="21">
        <v>38000</v>
      </c>
      <c r="H161" s="21">
        <v>38000</v>
      </c>
    </row>
    <row r="162" ht="33" customHeight="1" spans="1:8">
      <c r="A162" s="40" t="s">
        <v>44</v>
      </c>
      <c r="B162" s="40" t="s">
        <v>382</v>
      </c>
      <c r="C162" s="40" t="s">
        <v>496</v>
      </c>
      <c r="D162" s="40" t="s">
        <v>518</v>
      </c>
      <c r="E162" s="22" t="s">
        <v>330</v>
      </c>
      <c r="F162" s="21">
        <v>1</v>
      </c>
      <c r="G162" s="21">
        <v>35000</v>
      </c>
      <c r="H162" s="21">
        <v>35000</v>
      </c>
    </row>
    <row r="163" ht="33" customHeight="1" spans="1:8">
      <c r="A163" s="40" t="s">
        <v>44</v>
      </c>
      <c r="B163" s="40" t="s">
        <v>382</v>
      </c>
      <c r="C163" s="40" t="s">
        <v>496</v>
      </c>
      <c r="D163" s="40" t="s">
        <v>519</v>
      </c>
      <c r="E163" s="22" t="s">
        <v>330</v>
      </c>
      <c r="F163" s="21">
        <v>1</v>
      </c>
      <c r="G163" s="21">
        <v>20000</v>
      </c>
      <c r="H163" s="21">
        <v>20000</v>
      </c>
    </row>
    <row r="164" ht="33" customHeight="1" spans="1:8">
      <c r="A164" s="40" t="s">
        <v>44</v>
      </c>
      <c r="B164" s="40" t="s">
        <v>382</v>
      </c>
      <c r="C164" s="40" t="s">
        <v>496</v>
      </c>
      <c r="D164" s="40" t="s">
        <v>520</v>
      </c>
      <c r="E164" s="22" t="s">
        <v>343</v>
      </c>
      <c r="F164" s="21">
        <v>1</v>
      </c>
      <c r="G164" s="21">
        <v>20000</v>
      </c>
      <c r="H164" s="21">
        <v>20000</v>
      </c>
    </row>
    <row r="165" ht="33" customHeight="1" spans="1:8">
      <c r="A165" s="40" t="s">
        <v>44</v>
      </c>
      <c r="B165" s="40" t="s">
        <v>382</v>
      </c>
      <c r="C165" s="40" t="s">
        <v>496</v>
      </c>
      <c r="D165" s="40" t="s">
        <v>521</v>
      </c>
      <c r="E165" s="22" t="s">
        <v>330</v>
      </c>
      <c r="F165" s="21">
        <v>2</v>
      </c>
      <c r="G165" s="21">
        <v>2800</v>
      </c>
      <c r="H165" s="21">
        <v>5600</v>
      </c>
    </row>
    <row r="166" ht="33" customHeight="1" spans="1:8">
      <c r="A166" s="40" t="s">
        <v>44</v>
      </c>
      <c r="B166" s="40" t="s">
        <v>382</v>
      </c>
      <c r="C166" s="40" t="s">
        <v>496</v>
      </c>
      <c r="D166" s="40" t="s">
        <v>522</v>
      </c>
      <c r="E166" s="22" t="s">
        <v>343</v>
      </c>
      <c r="F166" s="21">
        <v>2</v>
      </c>
      <c r="G166" s="21">
        <v>250</v>
      </c>
      <c r="H166" s="21">
        <v>500</v>
      </c>
    </row>
    <row r="167" ht="33" customHeight="1" spans="1:8">
      <c r="A167" s="40" t="s">
        <v>44</v>
      </c>
      <c r="B167" s="40" t="s">
        <v>382</v>
      </c>
      <c r="C167" s="40" t="s">
        <v>496</v>
      </c>
      <c r="D167" s="40" t="s">
        <v>523</v>
      </c>
      <c r="E167" s="22" t="s">
        <v>398</v>
      </c>
      <c r="F167" s="21">
        <v>1</v>
      </c>
      <c r="G167" s="21">
        <v>120000</v>
      </c>
      <c r="H167" s="21">
        <v>120000</v>
      </c>
    </row>
    <row r="168" ht="33" customHeight="1" spans="1:8">
      <c r="A168" s="40" t="s">
        <v>44</v>
      </c>
      <c r="B168" s="40" t="s">
        <v>382</v>
      </c>
      <c r="C168" s="40" t="s">
        <v>496</v>
      </c>
      <c r="D168" s="40" t="s">
        <v>524</v>
      </c>
      <c r="E168" s="22" t="s">
        <v>398</v>
      </c>
      <c r="F168" s="21">
        <v>1</v>
      </c>
      <c r="G168" s="21">
        <v>130000</v>
      </c>
      <c r="H168" s="21">
        <v>130000</v>
      </c>
    </row>
    <row r="169" ht="33" customHeight="1" spans="1:8">
      <c r="A169" s="40" t="s">
        <v>44</v>
      </c>
      <c r="B169" s="40" t="s">
        <v>382</v>
      </c>
      <c r="C169" s="40" t="s">
        <v>496</v>
      </c>
      <c r="D169" s="40" t="s">
        <v>525</v>
      </c>
      <c r="E169" s="22" t="s">
        <v>343</v>
      </c>
      <c r="F169" s="21">
        <v>1</v>
      </c>
      <c r="G169" s="21">
        <v>3000</v>
      </c>
      <c r="H169" s="21">
        <v>3000</v>
      </c>
    </row>
    <row r="170" ht="33" customHeight="1" spans="1:8">
      <c r="A170" s="40" t="s">
        <v>44</v>
      </c>
      <c r="B170" s="40" t="s">
        <v>382</v>
      </c>
      <c r="C170" s="40" t="s">
        <v>496</v>
      </c>
      <c r="D170" s="40" t="s">
        <v>525</v>
      </c>
      <c r="E170" s="22" t="s">
        <v>343</v>
      </c>
      <c r="F170" s="21">
        <v>1</v>
      </c>
      <c r="G170" s="21">
        <v>3000</v>
      </c>
      <c r="H170" s="21">
        <v>3000</v>
      </c>
    </row>
    <row r="171" ht="33" customHeight="1" spans="1:8">
      <c r="A171" s="40" t="s">
        <v>44</v>
      </c>
      <c r="B171" s="40" t="s">
        <v>526</v>
      </c>
      <c r="C171" s="40" t="s">
        <v>527</v>
      </c>
      <c r="D171" s="40" t="s">
        <v>528</v>
      </c>
      <c r="E171" s="22" t="s">
        <v>343</v>
      </c>
      <c r="F171" s="21">
        <v>1</v>
      </c>
      <c r="G171" s="21">
        <v>12000</v>
      </c>
      <c r="H171" s="21">
        <v>12000</v>
      </c>
    </row>
    <row r="172" ht="33" customHeight="1" spans="1:8">
      <c r="A172" s="40" t="s">
        <v>44</v>
      </c>
      <c r="B172" s="40" t="s">
        <v>526</v>
      </c>
      <c r="C172" s="40" t="s">
        <v>529</v>
      </c>
      <c r="D172" s="40" t="s">
        <v>530</v>
      </c>
      <c r="E172" s="22" t="s">
        <v>398</v>
      </c>
      <c r="F172" s="21">
        <v>1</v>
      </c>
      <c r="G172" s="21">
        <v>700000</v>
      </c>
      <c r="H172" s="21">
        <v>700000</v>
      </c>
    </row>
    <row r="173" ht="33" customHeight="1" spans="1:8">
      <c r="A173" s="40" t="s">
        <v>44</v>
      </c>
      <c r="B173" s="40" t="s">
        <v>526</v>
      </c>
      <c r="C173" s="40" t="s">
        <v>529</v>
      </c>
      <c r="D173" s="40" t="s">
        <v>531</v>
      </c>
      <c r="E173" s="22" t="s">
        <v>398</v>
      </c>
      <c r="F173" s="21">
        <v>1</v>
      </c>
      <c r="G173" s="21">
        <v>10000</v>
      </c>
      <c r="H173" s="21">
        <v>10000</v>
      </c>
    </row>
    <row r="174" ht="33" customHeight="1" spans="1:8">
      <c r="A174" s="40" t="s">
        <v>44</v>
      </c>
      <c r="B174" s="40" t="s">
        <v>526</v>
      </c>
      <c r="C174" s="40" t="s">
        <v>529</v>
      </c>
      <c r="D174" s="40" t="s">
        <v>532</v>
      </c>
      <c r="E174" s="22" t="s">
        <v>398</v>
      </c>
      <c r="F174" s="21">
        <v>1</v>
      </c>
      <c r="G174" s="21">
        <v>138000</v>
      </c>
      <c r="H174" s="21">
        <v>138000</v>
      </c>
    </row>
    <row r="175" ht="33" customHeight="1" spans="1:8">
      <c r="A175" s="40" t="s">
        <v>44</v>
      </c>
      <c r="B175" s="40" t="s">
        <v>526</v>
      </c>
      <c r="C175" s="40" t="s">
        <v>529</v>
      </c>
      <c r="D175" s="40" t="s">
        <v>533</v>
      </c>
      <c r="E175" s="22" t="s">
        <v>398</v>
      </c>
      <c r="F175" s="21">
        <v>1</v>
      </c>
      <c r="G175" s="21">
        <v>500000</v>
      </c>
      <c r="H175" s="21">
        <v>500000</v>
      </c>
    </row>
    <row r="176" ht="33" customHeight="1" spans="1:8">
      <c r="A176" s="40" t="s">
        <v>44</v>
      </c>
      <c r="B176" s="40" t="s">
        <v>526</v>
      </c>
      <c r="C176" s="40" t="s">
        <v>529</v>
      </c>
      <c r="D176" s="40" t="s">
        <v>534</v>
      </c>
      <c r="E176" s="22" t="s">
        <v>398</v>
      </c>
      <c r="F176" s="21">
        <v>1</v>
      </c>
      <c r="G176" s="21">
        <v>350000</v>
      </c>
      <c r="H176" s="21">
        <v>350000</v>
      </c>
    </row>
    <row r="177" ht="33" customHeight="1" spans="1:8">
      <c r="A177" s="40" t="s">
        <v>44</v>
      </c>
      <c r="B177" s="40" t="s">
        <v>526</v>
      </c>
      <c r="C177" s="40" t="s">
        <v>529</v>
      </c>
      <c r="D177" s="40" t="s">
        <v>535</v>
      </c>
      <c r="E177" s="22" t="s">
        <v>398</v>
      </c>
      <c r="F177" s="21">
        <v>3</v>
      </c>
      <c r="G177" s="21">
        <v>300</v>
      </c>
      <c r="H177" s="21">
        <v>900</v>
      </c>
    </row>
    <row r="178" ht="33" customHeight="1" spans="1:8">
      <c r="A178" s="40" t="s">
        <v>44</v>
      </c>
      <c r="B178" s="40" t="s">
        <v>526</v>
      </c>
      <c r="C178" s="40" t="s">
        <v>529</v>
      </c>
      <c r="D178" s="40" t="s">
        <v>536</v>
      </c>
      <c r="E178" s="22" t="s">
        <v>343</v>
      </c>
      <c r="F178" s="21">
        <v>1</v>
      </c>
      <c r="G178" s="21">
        <v>18000</v>
      </c>
      <c r="H178" s="21">
        <v>18000</v>
      </c>
    </row>
    <row r="179" ht="33" customHeight="1" spans="1:8">
      <c r="A179" s="40" t="s">
        <v>44</v>
      </c>
      <c r="B179" s="40" t="s">
        <v>526</v>
      </c>
      <c r="C179" s="40" t="s">
        <v>529</v>
      </c>
      <c r="D179" s="40" t="s">
        <v>537</v>
      </c>
      <c r="E179" s="22" t="s">
        <v>398</v>
      </c>
      <c r="F179" s="21">
        <v>1</v>
      </c>
      <c r="G179" s="21">
        <v>12000</v>
      </c>
      <c r="H179" s="21">
        <v>12000</v>
      </c>
    </row>
    <row r="180" ht="33" customHeight="1" spans="1:8">
      <c r="A180" s="40" t="s">
        <v>44</v>
      </c>
      <c r="B180" s="40" t="s">
        <v>526</v>
      </c>
      <c r="C180" s="40" t="s">
        <v>529</v>
      </c>
      <c r="D180" s="40" t="s">
        <v>538</v>
      </c>
      <c r="E180" s="22" t="s">
        <v>398</v>
      </c>
      <c r="F180" s="21">
        <v>1</v>
      </c>
      <c r="G180" s="21">
        <v>40000</v>
      </c>
      <c r="H180" s="21">
        <v>40000</v>
      </c>
    </row>
    <row r="181" ht="33" customHeight="1" spans="1:8">
      <c r="A181" s="40" t="s">
        <v>44</v>
      </c>
      <c r="B181" s="40" t="s">
        <v>526</v>
      </c>
      <c r="C181" s="40" t="s">
        <v>529</v>
      </c>
      <c r="D181" s="40" t="s">
        <v>539</v>
      </c>
      <c r="E181" s="22" t="s">
        <v>398</v>
      </c>
      <c r="F181" s="21">
        <v>1</v>
      </c>
      <c r="G181" s="21">
        <v>25884</v>
      </c>
      <c r="H181" s="21">
        <v>25884</v>
      </c>
    </row>
    <row r="182" ht="33" customHeight="1" spans="1:8">
      <c r="A182" s="40" t="s">
        <v>44</v>
      </c>
      <c r="B182" s="40" t="s">
        <v>526</v>
      </c>
      <c r="C182" s="40" t="s">
        <v>529</v>
      </c>
      <c r="D182" s="40" t="s">
        <v>540</v>
      </c>
      <c r="E182" s="22" t="s">
        <v>398</v>
      </c>
      <c r="F182" s="21">
        <v>1</v>
      </c>
      <c r="G182" s="21">
        <v>90000</v>
      </c>
      <c r="H182" s="21">
        <v>90000</v>
      </c>
    </row>
    <row r="183" ht="33" customHeight="1" spans="1:8">
      <c r="A183" s="40" t="s">
        <v>44</v>
      </c>
      <c r="B183" s="40" t="s">
        <v>526</v>
      </c>
      <c r="C183" s="40" t="s">
        <v>541</v>
      </c>
      <c r="D183" s="40" t="s">
        <v>542</v>
      </c>
      <c r="E183" s="22" t="s">
        <v>343</v>
      </c>
      <c r="F183" s="21">
        <v>1</v>
      </c>
      <c r="G183" s="21">
        <v>1800</v>
      </c>
      <c r="H183" s="21">
        <v>1800</v>
      </c>
    </row>
    <row r="184" ht="33" customHeight="1" spans="1:8">
      <c r="A184" s="40" t="s">
        <v>44</v>
      </c>
      <c r="B184" s="40" t="s">
        <v>526</v>
      </c>
      <c r="C184" s="40" t="s">
        <v>541</v>
      </c>
      <c r="D184" s="40" t="s">
        <v>543</v>
      </c>
      <c r="E184" s="22" t="s">
        <v>343</v>
      </c>
      <c r="F184" s="21">
        <v>40</v>
      </c>
      <c r="G184" s="21">
        <v>300</v>
      </c>
      <c r="H184" s="21">
        <v>12000</v>
      </c>
    </row>
    <row r="185" ht="33" customHeight="1" spans="1:8">
      <c r="A185" s="40" t="s">
        <v>44</v>
      </c>
      <c r="B185" s="40" t="s">
        <v>526</v>
      </c>
      <c r="C185" s="40" t="s">
        <v>541</v>
      </c>
      <c r="D185" s="40" t="s">
        <v>544</v>
      </c>
      <c r="E185" s="22" t="s">
        <v>398</v>
      </c>
      <c r="F185" s="21">
        <v>1</v>
      </c>
      <c r="G185" s="21">
        <v>650000</v>
      </c>
      <c r="H185" s="21">
        <v>650000</v>
      </c>
    </row>
    <row r="186" ht="33" customHeight="1" spans="1:8">
      <c r="A186" s="40" t="s">
        <v>44</v>
      </c>
      <c r="B186" s="40" t="s">
        <v>526</v>
      </c>
      <c r="C186" s="40" t="s">
        <v>541</v>
      </c>
      <c r="D186" s="40" t="s">
        <v>545</v>
      </c>
      <c r="E186" s="22" t="s">
        <v>398</v>
      </c>
      <c r="F186" s="21">
        <v>2</v>
      </c>
      <c r="G186" s="21">
        <v>5200</v>
      </c>
      <c r="H186" s="21">
        <v>10400</v>
      </c>
    </row>
    <row r="187" ht="33" customHeight="1" spans="1:8">
      <c r="A187" s="40" t="s">
        <v>44</v>
      </c>
      <c r="B187" s="40" t="s">
        <v>526</v>
      </c>
      <c r="C187" s="40" t="s">
        <v>541</v>
      </c>
      <c r="D187" s="40" t="s">
        <v>546</v>
      </c>
      <c r="E187" s="22" t="s">
        <v>343</v>
      </c>
      <c r="F187" s="21">
        <v>1</v>
      </c>
      <c r="G187" s="21">
        <v>3216</v>
      </c>
      <c r="H187" s="21">
        <v>3216</v>
      </c>
    </row>
    <row r="188" ht="33" customHeight="1" spans="1:8">
      <c r="A188" s="40" t="s">
        <v>44</v>
      </c>
      <c r="B188" s="40" t="s">
        <v>526</v>
      </c>
      <c r="C188" s="40" t="s">
        <v>541</v>
      </c>
      <c r="D188" s="40" t="s">
        <v>547</v>
      </c>
      <c r="E188" s="22" t="s">
        <v>343</v>
      </c>
      <c r="F188" s="21">
        <v>70</v>
      </c>
      <c r="G188" s="21">
        <v>180</v>
      </c>
      <c r="H188" s="21">
        <v>12600</v>
      </c>
    </row>
    <row r="189" ht="24" customHeight="1" spans="1:8">
      <c r="A189" s="41" t="s">
        <v>29</v>
      </c>
      <c r="B189" s="42"/>
      <c r="C189" s="42"/>
      <c r="D189" s="42"/>
      <c r="E189" s="43"/>
      <c r="F189" s="21">
        <v>630</v>
      </c>
      <c r="G189" s="21"/>
      <c r="H189" s="21">
        <v>15518710</v>
      </c>
    </row>
  </sheetData>
  <mergeCells count="9">
    <mergeCell ref="A3:H3"/>
    <mergeCell ref="A4:C4"/>
    <mergeCell ref="F5:H5"/>
    <mergeCell ref="A189:E189"/>
    <mergeCell ref="A5:A6"/>
    <mergeCell ref="B5:B6"/>
    <mergeCell ref="C5:C6"/>
    <mergeCell ref="D5:D6"/>
    <mergeCell ref="E5:E6"/>
  </mergeCells>
  <pageMargins left="0.29" right="0.08" top="0.21" bottom="0.21" header="0" footer="0"/>
  <pageSetup paperSize="9" scale="81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2"/>
  <sheetViews>
    <sheetView showZeros="0" workbookViewId="0">
      <pane ySplit="1" topLeftCell="A2" activePane="bottomLeft" state="frozen"/>
      <selection/>
      <selection pane="bottomLeft" activeCell="C21" sqref="C21"/>
    </sheetView>
  </sheetViews>
  <sheetFormatPr defaultColWidth="10.6555555555556" defaultRowHeight="14.25" customHeight="1"/>
  <cols>
    <col min="1" max="1" width="15.6555555555556" customWidth="1"/>
    <col min="2" max="3" width="27.8333333333333" customWidth="1"/>
    <col min="4" max="4" width="13" customWidth="1"/>
    <col min="5" max="5" width="20.6555555555556" customWidth="1"/>
    <col min="6" max="6" width="11.5" customWidth="1"/>
    <col min="7" max="7" width="20.6555555555556" customWidth="1"/>
    <col min="8" max="11" width="18" customWidth="1"/>
  </cols>
  <sheetData>
    <row r="1" customHeight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ht="19.5" customHeight="1" spans="4:11">
      <c r="D2" s="2"/>
      <c r="E2" s="2"/>
      <c r="F2" s="2"/>
      <c r="G2" s="2"/>
      <c r="H2" s="3"/>
      <c r="I2" s="3"/>
      <c r="J2" s="3"/>
      <c r="K2" s="4" t="s">
        <v>548</v>
      </c>
    </row>
    <row r="3" ht="42.75" customHeight="1" spans="1:11">
      <c r="A3" s="5" t="str">
        <f>"2025"&amp;"年上级转移支付补助项目支出预算表"</f>
        <v>2025年上级转移支付补助项目支出预算表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ht="19.5" customHeight="1" spans="1:11">
      <c r="A4" s="6" t="str">
        <f>"单位名称："&amp;"景洪市中傣医医院"</f>
        <v>单位名称：景洪市中傣医医院</v>
      </c>
      <c r="B4" s="6"/>
      <c r="C4" s="6"/>
      <c r="D4" s="6"/>
      <c r="E4" s="6"/>
      <c r="F4" s="6"/>
      <c r="G4" s="6"/>
      <c r="H4" s="7"/>
      <c r="I4" s="7"/>
      <c r="J4" s="7"/>
      <c r="K4" s="8" t="s">
        <v>119</v>
      </c>
    </row>
    <row r="5" ht="21.75" customHeight="1" spans="1:11">
      <c r="A5" s="9" t="s">
        <v>196</v>
      </c>
      <c r="B5" s="9" t="s">
        <v>130</v>
      </c>
      <c r="C5" s="9" t="s">
        <v>197</v>
      </c>
      <c r="D5" s="10" t="s">
        <v>131</v>
      </c>
      <c r="E5" s="10" t="s">
        <v>132</v>
      </c>
      <c r="F5" s="10" t="s">
        <v>198</v>
      </c>
      <c r="G5" s="10" t="s">
        <v>199</v>
      </c>
      <c r="H5" s="26" t="s">
        <v>29</v>
      </c>
      <c r="I5" s="11" t="s">
        <v>549</v>
      </c>
      <c r="J5" s="12"/>
      <c r="K5" s="13"/>
    </row>
    <row r="6" ht="21.75" customHeight="1" spans="1:11">
      <c r="A6" s="14"/>
      <c r="B6" s="14"/>
      <c r="C6" s="14"/>
      <c r="D6" s="15"/>
      <c r="E6" s="15"/>
      <c r="F6" s="15"/>
      <c r="G6" s="15"/>
      <c r="H6" s="27"/>
      <c r="I6" s="10" t="s">
        <v>32</v>
      </c>
      <c r="J6" s="10" t="s">
        <v>33</v>
      </c>
      <c r="K6" s="10" t="s">
        <v>34</v>
      </c>
    </row>
    <row r="7" ht="40.5" customHeight="1" spans="1:11">
      <c r="A7" s="16"/>
      <c r="B7" s="16"/>
      <c r="C7" s="16"/>
      <c r="D7" s="17"/>
      <c r="E7" s="17"/>
      <c r="F7" s="17"/>
      <c r="G7" s="17"/>
      <c r="H7" s="28"/>
      <c r="I7" s="17" t="s">
        <v>31</v>
      </c>
      <c r="J7" s="17"/>
      <c r="K7" s="17"/>
    </row>
    <row r="8" ht="15" customHeight="1" spans="1:11">
      <c r="A8" s="18">
        <v>1</v>
      </c>
      <c r="B8" s="18">
        <v>2</v>
      </c>
      <c r="C8" s="18">
        <v>3</v>
      </c>
      <c r="D8" s="18">
        <v>4</v>
      </c>
      <c r="E8" s="18">
        <v>5</v>
      </c>
      <c r="F8" s="18">
        <v>6</v>
      </c>
      <c r="G8" s="18">
        <v>7</v>
      </c>
      <c r="H8" s="18">
        <v>8</v>
      </c>
      <c r="I8" s="18">
        <v>9</v>
      </c>
      <c r="J8" s="19">
        <v>10</v>
      </c>
      <c r="K8" s="19">
        <v>11</v>
      </c>
    </row>
    <row r="9" ht="18.75" customHeight="1" spans="1:11">
      <c r="A9" s="29"/>
      <c r="B9" s="30"/>
      <c r="C9" s="29"/>
      <c r="D9" s="29"/>
      <c r="E9" s="29"/>
      <c r="F9" s="29"/>
      <c r="G9" s="29"/>
      <c r="H9" s="21"/>
      <c r="I9" s="21"/>
      <c r="J9" s="21"/>
      <c r="K9" s="21"/>
    </row>
    <row r="10" ht="18.75" customHeight="1" spans="1:11">
      <c r="A10" s="30"/>
      <c r="B10" s="30"/>
      <c r="C10" s="30"/>
      <c r="D10" s="30"/>
      <c r="E10" s="30"/>
      <c r="F10" s="30"/>
      <c r="G10" s="30"/>
      <c r="H10" s="21"/>
      <c r="I10" s="21"/>
      <c r="J10" s="21"/>
      <c r="K10" s="21"/>
    </row>
    <row r="11" ht="18.75" customHeight="1" spans="1:11">
      <c r="A11" s="23" t="s">
        <v>97</v>
      </c>
      <c r="B11" s="24"/>
      <c r="C11" s="24"/>
      <c r="D11" s="24"/>
      <c r="E11" s="24"/>
      <c r="F11" s="24"/>
      <c r="G11" s="25"/>
      <c r="H11" s="21"/>
      <c r="I11" s="21"/>
      <c r="J11" s="21"/>
      <c r="K11" s="21"/>
    </row>
    <row r="12" customHeight="1" spans="1:1">
      <c r="A12" t="s">
        <v>126</v>
      </c>
    </row>
  </sheetData>
  <mergeCells count="15">
    <mergeCell ref="A3:K3"/>
    <mergeCell ref="A4:G4"/>
    <mergeCell ref="I5:K5"/>
    <mergeCell ref="A11:G11"/>
    <mergeCell ref="A5:A7"/>
    <mergeCell ref="B5:B7"/>
    <mergeCell ref="C5:C7"/>
    <mergeCell ref="D5:D7"/>
    <mergeCell ref="E5:E7"/>
    <mergeCell ref="F5:F7"/>
    <mergeCell ref="G5:G7"/>
    <mergeCell ref="H5:H7"/>
    <mergeCell ref="I6:I7"/>
    <mergeCell ref="J6:J7"/>
    <mergeCell ref="K6:K7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2"/>
  <sheetViews>
    <sheetView showZeros="0" workbookViewId="0">
      <pane ySplit="1" topLeftCell="A2" activePane="bottomLeft" state="frozen"/>
      <selection/>
      <selection pane="bottomLeft" activeCell="F16" sqref="F16"/>
    </sheetView>
  </sheetViews>
  <sheetFormatPr defaultColWidth="10.6555555555556" defaultRowHeight="14.25" customHeight="1" outlineLevelCol="6"/>
  <cols>
    <col min="1" max="1" width="41.1555555555556" customWidth="1"/>
    <col min="2" max="2" width="23.3222222222222" customWidth="1"/>
    <col min="3" max="3" width="32.6555555555556" customWidth="1"/>
    <col min="4" max="4" width="16.3222222222222" customWidth="1"/>
    <col min="5" max="7" width="27.8333333333333" customWidth="1"/>
  </cols>
  <sheetData>
    <row r="1" customHeight="1" spans="1:7">
      <c r="A1" s="1"/>
      <c r="B1" s="1"/>
      <c r="C1" s="1"/>
      <c r="D1" s="1"/>
      <c r="E1" s="1"/>
      <c r="F1" s="1"/>
      <c r="G1" s="1"/>
    </row>
    <row r="2" ht="18.75" customHeight="1" spans="4:7">
      <c r="D2" s="2"/>
      <c r="E2" s="3"/>
      <c r="F2" s="3"/>
      <c r="G2" s="4" t="s">
        <v>550</v>
      </c>
    </row>
    <row r="3" ht="36.75" customHeight="1" spans="1:7">
      <c r="A3" s="5" t="str">
        <f>"2025"&amp;"年部门项目中期规划预算表"</f>
        <v>2025年部门项目中期规划预算表</v>
      </c>
      <c r="B3" s="5"/>
      <c r="C3" s="5"/>
      <c r="D3" s="5"/>
      <c r="E3" s="5"/>
      <c r="F3" s="5"/>
      <c r="G3" s="5"/>
    </row>
    <row r="4" ht="22.5" customHeight="1" spans="1:7">
      <c r="A4" s="6" t="str">
        <f>"单位名称："&amp;"景洪市中傣医医院"</f>
        <v>单位名称：景洪市中傣医医院</v>
      </c>
      <c r="B4" s="6"/>
      <c r="C4" s="6"/>
      <c r="D4" s="6"/>
      <c r="E4" s="7"/>
      <c r="F4" s="7"/>
      <c r="G4" s="8" t="s">
        <v>119</v>
      </c>
    </row>
    <row r="5" ht="21.75" customHeight="1" spans="1:7">
      <c r="A5" s="9" t="s">
        <v>197</v>
      </c>
      <c r="B5" s="9" t="s">
        <v>196</v>
      </c>
      <c r="C5" s="9" t="s">
        <v>130</v>
      </c>
      <c r="D5" s="10" t="s">
        <v>551</v>
      </c>
      <c r="E5" s="11" t="s">
        <v>32</v>
      </c>
      <c r="F5" s="12"/>
      <c r="G5" s="13"/>
    </row>
    <row r="6" ht="21.75" customHeight="1" spans="1:7">
      <c r="A6" s="14"/>
      <c r="B6" s="14"/>
      <c r="C6" s="14"/>
      <c r="D6" s="15"/>
      <c r="E6" s="9" t="s">
        <v>552</v>
      </c>
      <c r="F6" s="10" t="s">
        <v>553</v>
      </c>
      <c r="G6" s="10" t="s">
        <v>554</v>
      </c>
    </row>
    <row r="7" ht="40.5" customHeight="1" spans="1:7">
      <c r="A7" s="16"/>
      <c r="B7" s="16"/>
      <c r="C7" s="16"/>
      <c r="D7" s="17"/>
      <c r="E7" s="16"/>
      <c r="F7" s="17"/>
      <c r="G7" s="17"/>
    </row>
    <row r="8" ht="19.5" customHeight="1" spans="1:7">
      <c r="A8" s="18">
        <v>1</v>
      </c>
      <c r="B8" s="18">
        <v>2</v>
      </c>
      <c r="C8" s="18">
        <v>3</v>
      </c>
      <c r="D8" s="18">
        <v>4</v>
      </c>
      <c r="E8" s="18">
        <v>8</v>
      </c>
      <c r="F8" s="18">
        <v>9</v>
      </c>
      <c r="G8" s="19">
        <v>10</v>
      </c>
    </row>
    <row r="9" ht="17.25" customHeight="1" spans="1:7">
      <c r="A9" s="20" t="s">
        <v>44</v>
      </c>
      <c r="B9" s="20"/>
      <c r="C9" s="20"/>
      <c r="D9" s="20"/>
      <c r="E9" s="21">
        <v>158796</v>
      </c>
      <c r="F9" s="21"/>
      <c r="G9" s="21"/>
    </row>
    <row r="10" ht="18.75" customHeight="1" spans="1:7">
      <c r="A10" s="20"/>
      <c r="B10" s="20" t="s">
        <v>244</v>
      </c>
      <c r="C10" s="20" t="s">
        <v>243</v>
      </c>
      <c r="D10" s="22" t="s">
        <v>555</v>
      </c>
      <c r="E10" s="21">
        <v>31456</v>
      </c>
      <c r="F10" s="21"/>
      <c r="G10" s="21"/>
    </row>
    <row r="11" ht="18.75" customHeight="1" spans="1:7">
      <c r="A11" s="20"/>
      <c r="B11" s="20" t="s">
        <v>203</v>
      </c>
      <c r="C11" s="20" t="s">
        <v>202</v>
      </c>
      <c r="D11" s="22" t="s">
        <v>555</v>
      </c>
      <c r="E11" s="21">
        <v>127340</v>
      </c>
      <c r="F11" s="21"/>
      <c r="G11" s="21"/>
    </row>
    <row r="12" ht="18.75" customHeight="1" spans="1:7">
      <c r="A12" s="23" t="s">
        <v>29</v>
      </c>
      <c r="B12" s="24" t="s">
        <v>243</v>
      </c>
      <c r="C12" s="24"/>
      <c r="D12" s="25"/>
      <c r="E12" s="21">
        <v>158796</v>
      </c>
      <c r="F12" s="21"/>
      <c r="G12" s="21"/>
    </row>
  </sheetData>
  <mergeCells count="11">
    <mergeCell ref="A3:G3"/>
    <mergeCell ref="A4:D4"/>
    <mergeCell ref="E5:G5"/>
    <mergeCell ref="A12:D12"/>
    <mergeCell ref="A5:A7"/>
    <mergeCell ref="B5:B7"/>
    <mergeCell ref="C5:C7"/>
    <mergeCell ref="D5:D7"/>
    <mergeCell ref="E6:E7"/>
    <mergeCell ref="F6:F7"/>
    <mergeCell ref="G6:G7"/>
  </mergeCells>
  <printOptions horizontalCentered="1"/>
  <pageMargins left="0.3" right="0.3" top="0.46" bottom="0.46" header="0.4" footer="0.4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部门政府性基金预算支出预算表06</vt:lpstr>
      <vt:lpstr>部门政府采购预算表07</vt:lpstr>
      <vt:lpstr>部门政府购买服务预算表08</vt:lpstr>
      <vt:lpstr>对下转移支付预算表09-1</vt:lpstr>
      <vt:lpstr>对下转移支付绩效目标表09-2</vt:lpstr>
      <vt:lpstr>新增资产配置表10</vt:lpstr>
      <vt:lpstr>上级转移支付补助项目支出预算表11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2025-02-24T07:56:00Z</dcterms:created>
  <dcterms:modified xsi:type="dcterms:W3CDTF">2025-06-06T01:04:14Z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79A4C77A116142B78CC72F510DA64106_13</vt:lpwstr>
  </property>
  <property fmtid="{D5CDD505-2E9C-101B-9397-08002B2CF9AE}" pid="3" name="KSOProductBuildVer">
    <vt:lpwstr>2052-12.8.2.18205</vt:lpwstr>
  </property>
</Properties>
</file>